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udit-my.sharepoint.com/personal/jecheva_fiu_edu/Documents/ORED General Documents/Proposals/3_Templates and Forms/1_ePRAF Initital Documents/2024/"/>
    </mc:Choice>
  </mc:AlternateContent>
  <xr:revisionPtr revIDLastSave="0" documentId="8_{485EEB1B-35D0-4A8F-8CC7-9FA62C4FA0C4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1" l="1"/>
  <c r="C40" i="1"/>
  <c r="C36" i="1"/>
  <c r="C33" i="1"/>
  <c r="C29" i="1"/>
  <c r="C26" i="1"/>
  <c r="C22" i="1"/>
  <c r="C19" i="1"/>
  <c r="C15" i="1"/>
  <c r="C12" i="1"/>
  <c r="D14" i="1"/>
  <c r="E14" i="1"/>
  <c r="G5" i="1"/>
  <c r="D29" i="1"/>
  <c r="E29" i="1"/>
  <c r="D15" i="1"/>
  <c r="E15" i="1"/>
  <c r="F15" i="1"/>
  <c r="F14" i="1"/>
  <c r="F16" i="1"/>
  <c r="G4" i="1"/>
  <c r="D12" i="1"/>
  <c r="E12" i="1"/>
  <c r="E11" i="1"/>
  <c r="D18" i="1"/>
  <c r="E18" i="1"/>
  <c r="F18" i="1"/>
  <c r="G18" i="1"/>
  <c r="D21" i="1"/>
  <c r="E21" i="1"/>
  <c r="F11" i="1"/>
  <c r="G11" i="1"/>
  <c r="D25" i="1"/>
  <c r="D32" i="1"/>
  <c r="D28" i="1"/>
  <c r="D35" i="1"/>
  <c r="E25" i="1"/>
  <c r="F25" i="1"/>
  <c r="G25" i="1"/>
  <c r="D22" i="1"/>
  <c r="E22" i="1"/>
  <c r="F22" i="1"/>
  <c r="F21" i="1"/>
  <c r="F23" i="1"/>
  <c r="D36" i="1"/>
  <c r="E36" i="1"/>
  <c r="F36" i="1"/>
  <c r="G21" i="1"/>
  <c r="E35" i="1"/>
  <c r="D42" i="1"/>
  <c r="E42" i="1"/>
  <c r="E32" i="1"/>
  <c r="D39" i="1"/>
  <c r="E39" i="1"/>
  <c r="G14" i="1"/>
  <c r="E28" i="1"/>
  <c r="F32" i="1"/>
  <c r="G32" i="1"/>
  <c r="F35" i="1"/>
  <c r="G35" i="1"/>
  <c r="F28" i="1"/>
  <c r="F39" i="1"/>
  <c r="F42" i="1"/>
  <c r="G39" i="1"/>
  <c r="G28" i="1"/>
  <c r="G42" i="1"/>
  <c r="G22" i="1"/>
  <c r="F37" i="1"/>
  <c r="F29" i="1"/>
  <c r="F30" i="1"/>
  <c r="G29" i="1"/>
  <c r="E30" i="1"/>
  <c r="G30" i="1"/>
  <c r="D49" i="1"/>
  <c r="E13" i="1"/>
  <c r="F12" i="1"/>
  <c r="D33" i="1"/>
  <c r="E33" i="1"/>
  <c r="E16" i="1"/>
  <c r="G16" i="1"/>
  <c r="B49" i="1"/>
  <c r="G36" i="1"/>
  <c r="D43" i="1"/>
  <c r="E43" i="1"/>
  <c r="E37" i="1"/>
  <c r="G37" i="1"/>
  <c r="E49" i="1"/>
  <c r="D26" i="1"/>
  <c r="E26" i="1"/>
  <c r="G15" i="1"/>
  <c r="D19" i="1"/>
  <c r="E19" i="1"/>
  <c r="E23" i="1"/>
  <c r="G23" i="1"/>
  <c r="C49" i="1"/>
  <c r="D40" i="1"/>
  <c r="E40" i="1"/>
  <c r="E41" i="1"/>
  <c r="F40" i="1"/>
  <c r="F41" i="1"/>
  <c r="G40" i="1"/>
  <c r="F33" i="1"/>
  <c r="F34" i="1"/>
  <c r="E34" i="1"/>
  <c r="G34" i="1"/>
  <c r="E48" i="1"/>
  <c r="E50" i="1"/>
  <c r="G33" i="1"/>
  <c r="G12" i="1"/>
  <c r="F13" i="1"/>
  <c r="G13" i="1"/>
  <c r="B48" i="1"/>
  <c r="E20" i="1"/>
  <c r="F19" i="1"/>
  <c r="F20" i="1"/>
  <c r="F26" i="1"/>
  <c r="F27" i="1"/>
  <c r="E27" i="1"/>
  <c r="G27" i="1"/>
  <c r="D48" i="1"/>
  <c r="D50" i="1"/>
  <c r="G26" i="1"/>
  <c r="E44" i="1"/>
  <c r="F43" i="1"/>
  <c r="F44" i="1"/>
  <c r="G44" i="1"/>
  <c r="F49" i="1"/>
  <c r="G49" i="1"/>
  <c r="G20" i="1"/>
  <c r="C48" i="1"/>
  <c r="C50" i="1"/>
  <c r="G41" i="1"/>
  <c r="F48" i="1"/>
  <c r="B50" i="1"/>
  <c r="G19" i="1"/>
  <c r="G43" i="1"/>
  <c r="F50" i="1"/>
  <c r="G48" i="1"/>
  <c r="G50" i="1"/>
</calcChain>
</file>

<file path=xl/sharedStrings.xml><?xml version="1.0" encoding="utf-8"?>
<sst xmlns="http://schemas.openxmlformats.org/spreadsheetml/2006/main" count="57" uniqueCount="31">
  <si>
    <t>Type</t>
  </si>
  <si>
    <t>Year 1</t>
  </si>
  <si>
    <t>Year</t>
  </si>
  <si>
    <t>% Effort</t>
  </si>
  <si>
    <t>Base</t>
  </si>
  <si>
    <t>Fringe</t>
  </si>
  <si>
    <t>Total</t>
  </si>
  <si>
    <t>Salary</t>
  </si>
  <si>
    <t>Required Cost Share Amount</t>
  </si>
  <si>
    <t>9 (FIU)</t>
  </si>
  <si>
    <t>9 (NIH)</t>
  </si>
  <si>
    <t>3 (FIU)</t>
  </si>
  <si>
    <t>3 (NIH)</t>
  </si>
  <si>
    <t>Breakdown</t>
  </si>
  <si>
    <t>9 months</t>
  </si>
  <si>
    <t>3 months</t>
  </si>
  <si>
    <t>AY</t>
  </si>
  <si>
    <t>Summer</t>
  </si>
  <si>
    <t>Year 2</t>
  </si>
  <si>
    <t>Year 3</t>
  </si>
  <si>
    <t>Year 4</t>
  </si>
  <si>
    <t>Year 5</t>
  </si>
  <si>
    <t>Cummulative</t>
  </si>
  <si>
    <t>Salary Type</t>
  </si>
  <si>
    <t>Total Cost Sharing Required (PI Salary and corresponding fringe)</t>
  </si>
  <si>
    <t xml:space="preserve">Note:  NIH Salary Cap for 12 months is                                                           </t>
  </si>
  <si>
    <t>Fringe Benefit Rate</t>
  </si>
  <si>
    <t>Annual Salary increase is calculated at 0%</t>
  </si>
  <si>
    <t>Please Insert % Effort and Institutional Base Salary in Yellow boxes below.</t>
  </si>
  <si>
    <t>PI Name:</t>
  </si>
  <si>
    <t>NIH Salary Cap Calculations -- Nine Month Faculty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</si>
</sst>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8"/>
      <name val="Arial"/>
    </font>
    <font>
      <sz val="10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3" fontId="0" fillId="0" borderId="0" xfId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1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3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0" fontId="0" fillId="0" borderId="0" xfId="0" applyBorder="1"/>
    <xf numFmtId="3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" xfId="1" applyNumberFormat="1" applyFon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3" fontId="0" fillId="3" borderId="1" xfId="1" applyNumberFormat="1" applyFont="1" applyFill="1" applyBorder="1" applyAlignment="1">
      <alignment horizontal="center"/>
    </xf>
    <xf numFmtId="9" fontId="0" fillId="3" borderId="1" xfId="2" applyFont="1" applyFill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2" fillId="4" borderId="10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3" fontId="2" fillId="4" borderId="11" xfId="1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3" fontId="2" fillId="4" borderId="12" xfId="0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3" fontId="6" fillId="4" borderId="1" xfId="1" applyNumberFormat="1" applyFon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3" fontId="0" fillId="4" borderId="8" xfId="0" applyNumberFormat="1" applyFill="1" applyBorder="1" applyAlignment="1">
      <alignment horizontal="center"/>
    </xf>
    <xf numFmtId="3" fontId="0" fillId="4" borderId="14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9" fontId="0" fillId="0" borderId="1" xfId="2" applyFont="1" applyFill="1" applyBorder="1" applyAlignment="1">
      <alignment horizontal="center"/>
    </xf>
    <xf numFmtId="42" fontId="4" fillId="5" borderId="0" xfId="1" applyNumberFormat="1" applyFont="1" applyFill="1" applyBorder="1" applyAlignment="1">
      <alignment horizontal="center" wrapText="1"/>
    </xf>
    <xf numFmtId="4" fontId="4" fillId="5" borderId="0" xfId="2" applyNumberFormat="1" applyFont="1" applyFill="1" applyBorder="1" applyAlignment="1">
      <alignment horizontal="center" wrapText="1"/>
    </xf>
    <xf numFmtId="10" fontId="4" fillId="5" borderId="0" xfId="2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top" wrapText="1"/>
    </xf>
    <xf numFmtId="6" fontId="4" fillId="5" borderId="0" xfId="1" applyNumberFormat="1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workbookViewId="0">
      <pane xSplit="7" ySplit="10" topLeftCell="H11" activePane="bottomRight" state="frozen"/>
      <selection pane="topRight" activeCell="H1" sqref="H1"/>
      <selection pane="bottomLeft" activeCell="A9" sqref="A9"/>
      <selection pane="bottomRight" activeCell="F12" sqref="F12"/>
    </sheetView>
  </sheetViews>
  <sheetFormatPr defaultRowHeight="12.75" x14ac:dyDescent="0.2"/>
  <cols>
    <col min="1" max="1" width="9.140625" style="1" customWidth="1"/>
    <col min="2" max="3" width="10.7109375" style="1" customWidth="1"/>
    <col min="4" max="4" width="10.7109375" style="2" customWidth="1"/>
    <col min="5" max="7" width="10.7109375" style="3" customWidth="1"/>
  </cols>
  <sheetData>
    <row r="1" spans="1:8" ht="18" x14ac:dyDescent="0.25">
      <c r="A1" s="59" t="s">
        <v>30</v>
      </c>
      <c r="B1" s="59"/>
      <c r="C1" s="59"/>
      <c r="D1" s="59"/>
      <c r="E1" s="59"/>
      <c r="F1" s="59"/>
      <c r="G1" s="59"/>
      <c r="H1" s="17"/>
    </row>
    <row r="2" spans="1:8" x14ac:dyDescent="0.2">
      <c r="A2" s="51" t="s">
        <v>29</v>
      </c>
      <c r="B2" s="52"/>
      <c r="C2" s="52"/>
      <c r="D2" s="18"/>
      <c r="E2" s="19"/>
      <c r="F2" s="19"/>
      <c r="G2" s="19"/>
      <c r="H2" s="17"/>
    </row>
    <row r="3" spans="1:8" ht="12.75" customHeight="1" x14ac:dyDescent="0.2">
      <c r="A3" s="62" t="s">
        <v>25</v>
      </c>
      <c r="B3" s="62"/>
      <c r="C3" s="62"/>
      <c r="D3" s="62"/>
      <c r="E3" s="62"/>
      <c r="F3" s="62"/>
      <c r="G3" s="64">
        <v>221900</v>
      </c>
      <c r="H3" s="17"/>
    </row>
    <row r="4" spans="1:8" ht="12.75" customHeight="1" x14ac:dyDescent="0.2">
      <c r="A4" s="63" t="s">
        <v>13</v>
      </c>
      <c r="B4" s="63"/>
      <c r="C4" s="63"/>
      <c r="D4" s="63"/>
      <c r="E4" s="63"/>
      <c r="F4" s="20" t="s">
        <v>14</v>
      </c>
      <c r="G4" s="48">
        <f>G3/26.1*19.5</f>
        <v>165787.35632183906</v>
      </c>
      <c r="H4" s="17"/>
    </row>
    <row r="5" spans="1:8" x14ac:dyDescent="0.2">
      <c r="A5" s="63"/>
      <c r="B5" s="63"/>
      <c r="C5" s="63"/>
      <c r="D5" s="63"/>
      <c r="E5" s="63"/>
      <c r="F5" s="20" t="s">
        <v>15</v>
      </c>
      <c r="G5" s="48">
        <f>G3/26.1*6.6</f>
        <v>56112.643678160908</v>
      </c>
      <c r="H5" s="17"/>
    </row>
    <row r="6" spans="1:8" ht="12.75" customHeight="1" x14ac:dyDescent="0.2">
      <c r="A6" s="62" t="s">
        <v>27</v>
      </c>
      <c r="B6" s="62"/>
      <c r="C6" s="62"/>
      <c r="D6" s="62"/>
      <c r="E6" s="62"/>
      <c r="F6" s="62"/>
      <c r="G6" s="49">
        <v>3</v>
      </c>
      <c r="H6" s="17"/>
    </row>
    <row r="7" spans="1:8" ht="12.75" customHeight="1" x14ac:dyDescent="0.2">
      <c r="A7" s="27"/>
      <c r="B7" s="27"/>
      <c r="C7" s="27"/>
      <c r="D7" s="62" t="s">
        <v>26</v>
      </c>
      <c r="E7" s="62"/>
      <c r="F7" s="62"/>
      <c r="G7" s="50">
        <v>0.35949999999999999</v>
      </c>
      <c r="H7" s="17"/>
    </row>
    <row r="8" spans="1:8" ht="12.75" customHeight="1" x14ac:dyDescent="0.2">
      <c r="A8" s="53" t="s">
        <v>28</v>
      </c>
      <c r="B8" s="53"/>
      <c r="C8" s="53"/>
      <c r="D8" s="53"/>
      <c r="E8" s="53"/>
      <c r="F8" s="53"/>
      <c r="G8" s="53"/>
      <c r="H8" s="17"/>
    </row>
    <row r="9" spans="1:8" ht="13.5" thickBot="1" x14ac:dyDescent="0.25">
      <c r="A9" s="9"/>
      <c r="B9" s="9"/>
      <c r="C9" s="9"/>
      <c r="D9" s="18"/>
      <c r="E9" s="19"/>
      <c r="F9" s="19"/>
      <c r="G9" s="19"/>
      <c r="H9" s="17"/>
    </row>
    <row r="10" spans="1:8" x14ac:dyDescent="0.2">
      <c r="A10" s="28" t="s">
        <v>2</v>
      </c>
      <c r="B10" s="30" t="s">
        <v>0</v>
      </c>
      <c r="C10" s="30" t="s">
        <v>3</v>
      </c>
      <c r="D10" s="31" t="s">
        <v>4</v>
      </c>
      <c r="E10" s="32" t="s">
        <v>7</v>
      </c>
      <c r="F10" s="32" t="s">
        <v>5</v>
      </c>
      <c r="G10" s="33" t="s">
        <v>6</v>
      </c>
    </row>
    <row r="11" spans="1:8" x14ac:dyDescent="0.2">
      <c r="A11" s="29">
        <v>1</v>
      </c>
      <c r="B11" s="4" t="s">
        <v>9</v>
      </c>
      <c r="C11" s="24">
        <v>0</v>
      </c>
      <c r="D11" s="25">
        <v>0</v>
      </c>
      <c r="E11" s="5">
        <f>D11*C11</f>
        <v>0</v>
      </c>
      <c r="F11" s="5">
        <f>E11*G7</f>
        <v>0</v>
      </c>
      <c r="G11" s="10">
        <f>E11+F11</f>
        <v>0</v>
      </c>
    </row>
    <row r="12" spans="1:8" x14ac:dyDescent="0.2">
      <c r="A12" s="11"/>
      <c r="B12" s="8" t="s">
        <v>10</v>
      </c>
      <c r="C12" s="46">
        <f>C11</f>
        <v>0</v>
      </c>
      <c r="D12" s="5">
        <f>G4</f>
        <v>165787.35632183906</v>
      </c>
      <c r="E12" s="5">
        <f>D12*C12</f>
        <v>0</v>
      </c>
      <c r="F12" s="5">
        <f>E12*G7</f>
        <v>0</v>
      </c>
      <c r="G12" s="10">
        <f>F12+E12</f>
        <v>0</v>
      </c>
    </row>
    <row r="13" spans="1:8" x14ac:dyDescent="0.2">
      <c r="A13" s="12"/>
      <c r="B13" s="54" t="s">
        <v>8</v>
      </c>
      <c r="C13" s="55"/>
      <c r="D13" s="55"/>
      <c r="E13" s="7">
        <f>E11-E12</f>
        <v>0</v>
      </c>
      <c r="F13" s="7">
        <f>F11-F12</f>
        <v>0</v>
      </c>
      <c r="G13" s="44">
        <f>E13+F13</f>
        <v>0</v>
      </c>
    </row>
    <row r="14" spans="1:8" x14ac:dyDescent="0.2">
      <c r="A14" s="12"/>
      <c r="B14" s="8" t="s">
        <v>11</v>
      </c>
      <c r="C14" s="26">
        <v>0</v>
      </c>
      <c r="D14" s="23">
        <f>(D11/19.5)*6.6</f>
        <v>0</v>
      </c>
      <c r="E14" s="6">
        <f>D14*C14</f>
        <v>0</v>
      </c>
      <c r="F14" s="5">
        <f>E14*G7</f>
        <v>0</v>
      </c>
      <c r="G14" s="13">
        <f>E14+F14</f>
        <v>0</v>
      </c>
    </row>
    <row r="15" spans="1:8" x14ac:dyDescent="0.2">
      <c r="A15" s="12"/>
      <c r="B15" s="8" t="s">
        <v>12</v>
      </c>
      <c r="C15" s="46">
        <f>C14</f>
        <v>0</v>
      </c>
      <c r="D15" s="5">
        <f>G5</f>
        <v>56112.643678160908</v>
      </c>
      <c r="E15" s="6">
        <f>D15*C15</f>
        <v>0</v>
      </c>
      <c r="F15" s="5">
        <f>E15*G7</f>
        <v>0</v>
      </c>
      <c r="G15" s="13">
        <f>E15+F15</f>
        <v>0</v>
      </c>
    </row>
    <row r="16" spans="1:8" x14ac:dyDescent="0.2">
      <c r="A16" s="14"/>
      <c r="B16" s="54" t="s">
        <v>8</v>
      </c>
      <c r="C16" s="55"/>
      <c r="D16" s="55"/>
      <c r="E16" s="7">
        <f>E14-E15</f>
        <v>0</v>
      </c>
      <c r="F16" s="7">
        <f>F14-F15</f>
        <v>0</v>
      </c>
      <c r="G16" s="44">
        <f>E16+F16</f>
        <v>0</v>
      </c>
    </row>
    <row r="17" spans="1:7" x14ac:dyDescent="0.2">
      <c r="A17" s="34">
        <v>2</v>
      </c>
      <c r="B17" s="35"/>
      <c r="C17" s="35"/>
      <c r="D17" s="36"/>
      <c r="E17" s="37"/>
      <c r="F17" s="37"/>
      <c r="G17" s="38"/>
    </row>
    <row r="18" spans="1:7" x14ac:dyDescent="0.2">
      <c r="A18" s="11"/>
      <c r="B18" s="8" t="s">
        <v>9</v>
      </c>
      <c r="C18" s="26">
        <v>0</v>
      </c>
      <c r="D18" s="5">
        <f>D11*G6</f>
        <v>0</v>
      </c>
      <c r="E18" s="5">
        <f>D18*C18</f>
        <v>0</v>
      </c>
      <c r="F18" s="5">
        <f>E18*G7</f>
        <v>0</v>
      </c>
      <c r="G18" s="10">
        <f t="shared" ref="G18:G23" si="0">E18+F18</f>
        <v>0</v>
      </c>
    </row>
    <row r="19" spans="1:7" x14ac:dyDescent="0.2">
      <c r="A19" s="12"/>
      <c r="B19" s="8" t="s">
        <v>10</v>
      </c>
      <c r="C19" s="47">
        <f>C18</f>
        <v>0</v>
      </c>
      <c r="D19" s="5">
        <f>G4</f>
        <v>165787.35632183906</v>
      </c>
      <c r="E19" s="5">
        <f>D19*C19</f>
        <v>0</v>
      </c>
      <c r="F19" s="5">
        <f>E19*G7</f>
        <v>0</v>
      </c>
      <c r="G19" s="10">
        <f t="shared" si="0"/>
        <v>0</v>
      </c>
    </row>
    <row r="20" spans="1:7" x14ac:dyDescent="0.2">
      <c r="A20" s="12"/>
      <c r="B20" s="54" t="s">
        <v>8</v>
      </c>
      <c r="C20" s="55"/>
      <c r="D20" s="55"/>
      <c r="E20" s="7">
        <f>E18-E19</f>
        <v>0</v>
      </c>
      <c r="F20" s="7">
        <f>F18-F19</f>
        <v>0</v>
      </c>
      <c r="G20" s="44">
        <f t="shared" si="0"/>
        <v>0</v>
      </c>
    </row>
    <row r="21" spans="1:7" x14ac:dyDescent="0.2">
      <c r="A21" s="12"/>
      <c r="B21" s="8" t="s">
        <v>11</v>
      </c>
      <c r="C21" s="26">
        <v>0</v>
      </c>
      <c r="D21" s="5">
        <f>D14*G6</f>
        <v>0</v>
      </c>
      <c r="E21" s="5">
        <f>D21*C21</f>
        <v>0</v>
      </c>
      <c r="F21" s="5">
        <f>E21*G7</f>
        <v>0</v>
      </c>
      <c r="G21" s="10">
        <f t="shared" si="0"/>
        <v>0</v>
      </c>
    </row>
    <row r="22" spans="1:7" x14ac:dyDescent="0.2">
      <c r="A22" s="12"/>
      <c r="B22" s="8" t="s">
        <v>12</v>
      </c>
      <c r="C22" s="47">
        <f>C21</f>
        <v>0</v>
      </c>
      <c r="D22" s="5">
        <f>G5</f>
        <v>56112.643678160908</v>
      </c>
      <c r="E22" s="5">
        <f>D22*C22</f>
        <v>0</v>
      </c>
      <c r="F22" s="5">
        <f>E22*G7</f>
        <v>0</v>
      </c>
      <c r="G22" s="10">
        <f t="shared" si="0"/>
        <v>0</v>
      </c>
    </row>
    <row r="23" spans="1:7" x14ac:dyDescent="0.2">
      <c r="A23" s="14"/>
      <c r="B23" s="54" t="s">
        <v>8</v>
      </c>
      <c r="C23" s="55"/>
      <c r="D23" s="55"/>
      <c r="E23" s="7">
        <f>E21-E22</f>
        <v>0</v>
      </c>
      <c r="F23" s="7">
        <f>F21-F22</f>
        <v>0</v>
      </c>
      <c r="G23" s="44">
        <f t="shared" si="0"/>
        <v>0</v>
      </c>
    </row>
    <row r="24" spans="1:7" x14ac:dyDescent="0.2">
      <c r="A24" s="34">
        <v>3</v>
      </c>
      <c r="B24" s="35"/>
      <c r="C24" s="35"/>
      <c r="D24" s="36"/>
      <c r="E24" s="37"/>
      <c r="F24" s="37"/>
      <c r="G24" s="38"/>
    </row>
    <row r="25" spans="1:7" x14ac:dyDescent="0.2">
      <c r="A25" s="11"/>
      <c r="B25" s="8" t="s">
        <v>9</v>
      </c>
      <c r="C25" s="26">
        <v>0</v>
      </c>
      <c r="D25" s="5">
        <f>D18*G6</f>
        <v>0</v>
      </c>
      <c r="E25" s="5">
        <f>D25*C25</f>
        <v>0</v>
      </c>
      <c r="F25" s="5">
        <f>E25*G7</f>
        <v>0</v>
      </c>
      <c r="G25" s="10">
        <f t="shared" ref="G25:G30" si="1">E25+F25</f>
        <v>0</v>
      </c>
    </row>
    <row r="26" spans="1:7" x14ac:dyDescent="0.2">
      <c r="A26" s="12"/>
      <c r="B26" s="8" t="s">
        <v>10</v>
      </c>
      <c r="C26" s="47">
        <f>C25</f>
        <v>0</v>
      </c>
      <c r="D26" s="5">
        <f>G4</f>
        <v>165787.35632183906</v>
      </c>
      <c r="E26" s="5">
        <f>D26*C26</f>
        <v>0</v>
      </c>
      <c r="F26" s="5">
        <f>E26*G7</f>
        <v>0</v>
      </c>
      <c r="G26" s="10">
        <f t="shared" si="1"/>
        <v>0</v>
      </c>
    </row>
    <row r="27" spans="1:7" x14ac:dyDescent="0.2">
      <c r="A27" s="12"/>
      <c r="B27" s="54" t="s">
        <v>8</v>
      </c>
      <c r="C27" s="55"/>
      <c r="D27" s="55"/>
      <c r="E27" s="7">
        <f>E25-E26</f>
        <v>0</v>
      </c>
      <c r="F27" s="7">
        <f>F25-F26</f>
        <v>0</v>
      </c>
      <c r="G27" s="44">
        <f t="shared" si="1"/>
        <v>0</v>
      </c>
    </row>
    <row r="28" spans="1:7" x14ac:dyDescent="0.2">
      <c r="A28" s="12"/>
      <c r="B28" s="8" t="s">
        <v>11</v>
      </c>
      <c r="C28" s="26">
        <v>0</v>
      </c>
      <c r="D28" s="5">
        <f>D21*G6</f>
        <v>0</v>
      </c>
      <c r="E28" s="5">
        <f>D28*C28</f>
        <v>0</v>
      </c>
      <c r="F28" s="5">
        <f>E28*G7</f>
        <v>0</v>
      </c>
      <c r="G28" s="10">
        <f t="shared" si="1"/>
        <v>0</v>
      </c>
    </row>
    <row r="29" spans="1:7" x14ac:dyDescent="0.2">
      <c r="A29" s="12"/>
      <c r="B29" s="8" t="s">
        <v>12</v>
      </c>
      <c r="C29" s="47">
        <f>C28</f>
        <v>0</v>
      </c>
      <c r="D29" s="5">
        <f>G5</f>
        <v>56112.643678160908</v>
      </c>
      <c r="E29" s="5">
        <f>D29*C29</f>
        <v>0</v>
      </c>
      <c r="F29" s="5">
        <f>E29*G7</f>
        <v>0</v>
      </c>
      <c r="G29" s="10">
        <f t="shared" si="1"/>
        <v>0</v>
      </c>
    </row>
    <row r="30" spans="1:7" x14ac:dyDescent="0.2">
      <c r="A30" s="14"/>
      <c r="B30" s="54" t="s">
        <v>8</v>
      </c>
      <c r="C30" s="55"/>
      <c r="D30" s="55"/>
      <c r="E30" s="7">
        <f>E28-E29</f>
        <v>0</v>
      </c>
      <c r="F30" s="7">
        <f>F28-F29</f>
        <v>0</v>
      </c>
      <c r="G30" s="44">
        <f t="shared" si="1"/>
        <v>0</v>
      </c>
    </row>
    <row r="31" spans="1:7" x14ac:dyDescent="0.2">
      <c r="A31" s="34">
        <v>4</v>
      </c>
      <c r="B31" s="35"/>
      <c r="C31" s="35"/>
      <c r="D31" s="35"/>
      <c r="E31" s="37"/>
      <c r="F31" s="37"/>
      <c r="G31" s="38"/>
    </row>
    <row r="32" spans="1:7" x14ac:dyDescent="0.2">
      <c r="A32" s="11"/>
      <c r="B32" s="8" t="s">
        <v>9</v>
      </c>
      <c r="C32" s="26">
        <v>0</v>
      </c>
      <c r="D32" s="5">
        <f>D25*G6</f>
        <v>0</v>
      </c>
      <c r="E32" s="5">
        <f>D32*C32</f>
        <v>0</v>
      </c>
      <c r="F32" s="5">
        <f>E32*G7</f>
        <v>0</v>
      </c>
      <c r="G32" s="10">
        <f t="shared" ref="G32:G37" si="2">E32+F32</f>
        <v>0</v>
      </c>
    </row>
    <row r="33" spans="1:7" x14ac:dyDescent="0.2">
      <c r="A33" s="12"/>
      <c r="B33" s="8" t="s">
        <v>10</v>
      </c>
      <c r="C33" s="47">
        <f>C32</f>
        <v>0</v>
      </c>
      <c r="D33" s="5">
        <f>G4</f>
        <v>165787.35632183906</v>
      </c>
      <c r="E33" s="5">
        <f>D33*C33</f>
        <v>0</v>
      </c>
      <c r="F33" s="5">
        <f>E33*G7</f>
        <v>0</v>
      </c>
      <c r="G33" s="10">
        <f t="shared" si="2"/>
        <v>0</v>
      </c>
    </row>
    <row r="34" spans="1:7" x14ac:dyDescent="0.2">
      <c r="A34" s="12"/>
      <c r="B34" s="54" t="s">
        <v>8</v>
      </c>
      <c r="C34" s="55"/>
      <c r="D34" s="55"/>
      <c r="E34" s="7">
        <f>E32-E33</f>
        <v>0</v>
      </c>
      <c r="F34" s="7">
        <f>F32-F33</f>
        <v>0</v>
      </c>
      <c r="G34" s="44">
        <f t="shared" si="2"/>
        <v>0</v>
      </c>
    </row>
    <row r="35" spans="1:7" x14ac:dyDescent="0.2">
      <c r="A35" s="12"/>
      <c r="B35" s="8" t="s">
        <v>11</v>
      </c>
      <c r="C35" s="26">
        <v>0</v>
      </c>
      <c r="D35" s="5">
        <f>D28*G6</f>
        <v>0</v>
      </c>
      <c r="E35" s="5">
        <f>D35*C35</f>
        <v>0</v>
      </c>
      <c r="F35" s="5">
        <f>E35*G7</f>
        <v>0</v>
      </c>
      <c r="G35" s="10">
        <f t="shared" si="2"/>
        <v>0</v>
      </c>
    </row>
    <row r="36" spans="1:7" x14ac:dyDescent="0.2">
      <c r="A36" s="12"/>
      <c r="B36" s="8" t="s">
        <v>12</v>
      </c>
      <c r="C36" s="47">
        <f>C35</f>
        <v>0</v>
      </c>
      <c r="D36" s="5">
        <f>G5</f>
        <v>56112.643678160908</v>
      </c>
      <c r="E36" s="5">
        <f>D36*C36</f>
        <v>0</v>
      </c>
      <c r="F36" s="5">
        <f>E36*G7</f>
        <v>0</v>
      </c>
      <c r="G36" s="10">
        <f t="shared" si="2"/>
        <v>0</v>
      </c>
    </row>
    <row r="37" spans="1:7" x14ac:dyDescent="0.2">
      <c r="A37" s="14"/>
      <c r="B37" s="54" t="s">
        <v>8</v>
      </c>
      <c r="C37" s="55"/>
      <c r="D37" s="55"/>
      <c r="E37" s="7">
        <f>E35-E36</f>
        <v>0</v>
      </c>
      <c r="F37" s="7">
        <f>F35-F36</f>
        <v>0</v>
      </c>
      <c r="G37" s="44">
        <f t="shared" si="2"/>
        <v>0</v>
      </c>
    </row>
    <row r="38" spans="1:7" x14ac:dyDescent="0.2">
      <c r="A38" s="34">
        <v>5</v>
      </c>
      <c r="B38" s="35"/>
      <c r="C38" s="35"/>
      <c r="D38" s="36"/>
      <c r="E38" s="37"/>
      <c r="F38" s="37"/>
      <c r="G38" s="38"/>
    </row>
    <row r="39" spans="1:7" x14ac:dyDescent="0.2">
      <c r="A39" s="11"/>
      <c r="B39" s="8" t="s">
        <v>9</v>
      </c>
      <c r="C39" s="26">
        <v>0</v>
      </c>
      <c r="D39" s="5">
        <f>D32*G6</f>
        <v>0</v>
      </c>
      <c r="E39" s="5">
        <f>D39*C39</f>
        <v>0</v>
      </c>
      <c r="F39" s="5">
        <f>E39*G7</f>
        <v>0</v>
      </c>
      <c r="G39" s="10">
        <f t="shared" ref="G39:G44" si="3">E39+F39</f>
        <v>0</v>
      </c>
    </row>
    <row r="40" spans="1:7" x14ac:dyDescent="0.2">
      <c r="A40" s="12"/>
      <c r="B40" s="8" t="s">
        <v>10</v>
      </c>
      <c r="C40" s="47">
        <f>C39</f>
        <v>0</v>
      </c>
      <c r="D40" s="5">
        <f>G4</f>
        <v>165787.35632183906</v>
      </c>
      <c r="E40" s="5">
        <f>D40*C40</f>
        <v>0</v>
      </c>
      <c r="F40" s="5">
        <f>E40*G7</f>
        <v>0</v>
      </c>
      <c r="G40" s="10">
        <f t="shared" si="3"/>
        <v>0</v>
      </c>
    </row>
    <row r="41" spans="1:7" x14ac:dyDescent="0.2">
      <c r="A41" s="12"/>
      <c r="B41" s="54" t="s">
        <v>8</v>
      </c>
      <c r="C41" s="55"/>
      <c r="D41" s="55"/>
      <c r="E41" s="7">
        <f>E39-E40</f>
        <v>0</v>
      </c>
      <c r="F41" s="7">
        <f>F39-F40</f>
        <v>0</v>
      </c>
      <c r="G41" s="44">
        <f t="shared" si="3"/>
        <v>0</v>
      </c>
    </row>
    <row r="42" spans="1:7" x14ac:dyDescent="0.2">
      <c r="A42" s="12"/>
      <c r="B42" s="8" t="s">
        <v>11</v>
      </c>
      <c r="C42" s="26">
        <v>0</v>
      </c>
      <c r="D42" s="5">
        <f>D35*G6</f>
        <v>0</v>
      </c>
      <c r="E42" s="5">
        <f>D42*C42</f>
        <v>0</v>
      </c>
      <c r="F42" s="5">
        <f>E42*G7</f>
        <v>0</v>
      </c>
      <c r="G42" s="10">
        <f t="shared" si="3"/>
        <v>0</v>
      </c>
    </row>
    <row r="43" spans="1:7" x14ac:dyDescent="0.2">
      <c r="A43" s="12"/>
      <c r="B43" s="8" t="s">
        <v>12</v>
      </c>
      <c r="C43" s="47">
        <f>C42</f>
        <v>0</v>
      </c>
      <c r="D43" s="5">
        <f>G5</f>
        <v>56112.643678160908</v>
      </c>
      <c r="E43" s="5">
        <f>D43*C43</f>
        <v>0</v>
      </c>
      <c r="F43" s="5">
        <f>E43*G7</f>
        <v>0</v>
      </c>
      <c r="G43" s="10">
        <f t="shared" si="3"/>
        <v>0</v>
      </c>
    </row>
    <row r="44" spans="1:7" ht="13.5" thickBot="1" x14ac:dyDescent="0.25">
      <c r="A44" s="15"/>
      <c r="B44" s="60" t="s">
        <v>8</v>
      </c>
      <c r="C44" s="61"/>
      <c r="D44" s="61"/>
      <c r="E44" s="16">
        <f>E42-E43</f>
        <v>0</v>
      </c>
      <c r="F44" s="16">
        <f>F42-F43</f>
        <v>0</v>
      </c>
      <c r="G44" s="45">
        <f t="shared" si="3"/>
        <v>0</v>
      </c>
    </row>
    <row r="45" spans="1:7" ht="13.5" thickBot="1" x14ac:dyDescent="0.25"/>
    <row r="46" spans="1:7" x14ac:dyDescent="0.2">
      <c r="A46" s="56" t="s">
        <v>24</v>
      </c>
      <c r="B46" s="57"/>
      <c r="C46" s="57"/>
      <c r="D46" s="57"/>
      <c r="E46" s="57"/>
      <c r="F46" s="57"/>
      <c r="G46" s="58"/>
    </row>
    <row r="47" spans="1:7" x14ac:dyDescent="0.2">
      <c r="A47" s="39" t="s">
        <v>23</v>
      </c>
      <c r="B47" s="35" t="s">
        <v>1</v>
      </c>
      <c r="C47" s="35" t="s">
        <v>18</v>
      </c>
      <c r="D47" s="36" t="s">
        <v>19</v>
      </c>
      <c r="E47" s="37" t="s">
        <v>20</v>
      </c>
      <c r="F47" s="37" t="s">
        <v>21</v>
      </c>
      <c r="G47" s="38" t="s">
        <v>22</v>
      </c>
    </row>
    <row r="48" spans="1:7" x14ac:dyDescent="0.2">
      <c r="A48" s="21" t="s">
        <v>16</v>
      </c>
      <c r="B48" s="6">
        <f>G13</f>
        <v>0</v>
      </c>
      <c r="C48" s="6">
        <f>G20</f>
        <v>0</v>
      </c>
      <c r="D48" s="5">
        <f>G27</f>
        <v>0</v>
      </c>
      <c r="E48" s="6">
        <f>G34</f>
        <v>0</v>
      </c>
      <c r="F48" s="6">
        <f>G41</f>
        <v>0</v>
      </c>
      <c r="G48" s="22">
        <f>SUM(B48:F48)</f>
        <v>0</v>
      </c>
    </row>
    <row r="49" spans="1:7" x14ac:dyDescent="0.2">
      <c r="A49" s="21" t="s">
        <v>17</v>
      </c>
      <c r="B49" s="6">
        <f>G16</f>
        <v>0</v>
      </c>
      <c r="C49" s="6">
        <f>G23</f>
        <v>0</v>
      </c>
      <c r="D49" s="5">
        <f>G30</f>
        <v>0</v>
      </c>
      <c r="E49" s="6">
        <f>G37</f>
        <v>0</v>
      </c>
      <c r="F49" s="6">
        <f>G44</f>
        <v>0</v>
      </c>
      <c r="G49" s="22">
        <f>SUM(B49:F49)</f>
        <v>0</v>
      </c>
    </row>
    <row r="50" spans="1:7" ht="13.5" thickBot="1" x14ac:dyDescent="0.25">
      <c r="A50" s="40" t="s">
        <v>6</v>
      </c>
      <c r="B50" s="41">
        <f t="shared" ref="B50:G50" si="4">B48+B49</f>
        <v>0</v>
      </c>
      <c r="C50" s="41">
        <f t="shared" si="4"/>
        <v>0</v>
      </c>
      <c r="D50" s="41">
        <f t="shared" si="4"/>
        <v>0</v>
      </c>
      <c r="E50" s="41">
        <f t="shared" si="4"/>
        <v>0</v>
      </c>
      <c r="F50" s="41">
        <f t="shared" si="4"/>
        <v>0</v>
      </c>
      <c r="G50" s="42">
        <f t="shared" si="4"/>
        <v>0</v>
      </c>
    </row>
    <row r="53" spans="1:7" x14ac:dyDescent="0.2">
      <c r="E53" s="43"/>
    </row>
  </sheetData>
  <mergeCells count="17">
    <mergeCell ref="A1:G1"/>
    <mergeCell ref="B41:D41"/>
    <mergeCell ref="B44:D44"/>
    <mergeCell ref="A6:F6"/>
    <mergeCell ref="A4:E5"/>
    <mergeCell ref="B27:D27"/>
    <mergeCell ref="D7:F7"/>
    <mergeCell ref="B30:D30"/>
    <mergeCell ref="B34:D34"/>
    <mergeCell ref="A3:F3"/>
    <mergeCell ref="A8:G8"/>
    <mergeCell ref="B37:D37"/>
    <mergeCell ref="B13:D13"/>
    <mergeCell ref="A46:G46"/>
    <mergeCell ref="B16:D16"/>
    <mergeCell ref="B20:D20"/>
    <mergeCell ref="B23:D23"/>
  </mergeCells>
  <phoneticPr fontId="5" type="noConversion"/>
  <printOptions horizontalCentered="1"/>
  <pageMargins left="0.75" right="0.75" top="1" bottom="1" header="0.5" footer="0.5"/>
  <pageSetup orientation="portrait" r:id="rId1"/>
  <headerFooter alignWithMargins="0"/>
  <ignoredErrors>
    <ignoredError sqref="G12 E13 E20:F20 E27 E34 E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F2554E8463A145B65A3F9B4A9DB30D" ma:contentTypeVersion="13" ma:contentTypeDescription="Create a new document." ma:contentTypeScope="" ma:versionID="6b98dcb8c1568f47ca4801168303abd8">
  <xsd:schema xmlns:xsd="http://www.w3.org/2001/XMLSchema" xmlns:xs="http://www.w3.org/2001/XMLSchema" xmlns:p="http://schemas.microsoft.com/office/2006/metadata/properties" xmlns:ns3="d0b953c6-9340-4dbe-b7c2-2c831ee88ea6" xmlns:ns4="f252929b-eb94-4fbc-a7ce-dfd662f3ccfa" targetNamespace="http://schemas.microsoft.com/office/2006/metadata/properties" ma:root="true" ma:fieldsID="7e958b727e6ed78f117077c38cd37055" ns3:_="" ns4:_="">
    <xsd:import namespace="d0b953c6-9340-4dbe-b7c2-2c831ee88ea6"/>
    <xsd:import namespace="f252929b-eb94-4fbc-a7ce-dfd662f3ccf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953c6-9340-4dbe-b7c2-2c831ee88e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52929b-eb94-4fbc-a7ce-dfd662f3cc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C4A00F-7CF8-4135-BA1A-E4648E9C36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0DA590-F3F3-4821-B164-95E0A31334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b953c6-9340-4dbe-b7c2-2c831ee88ea6"/>
    <ds:schemaRef ds:uri="f252929b-eb94-4fbc-a7ce-dfd662f3cc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7ABC6C-02B2-470B-99E8-FE834A024D8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moraless</dc:creator>
  <cp:lastModifiedBy>Jennifer Echevarria</cp:lastModifiedBy>
  <cp:lastPrinted>2011-02-10T16:15:43Z</cp:lastPrinted>
  <dcterms:created xsi:type="dcterms:W3CDTF">2005-11-02T20:53:46Z</dcterms:created>
  <dcterms:modified xsi:type="dcterms:W3CDTF">2024-03-21T13:25:56Z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0x010100C0F2554E8463A145B65A3F9B4A9DB30D</vt:lpwstr>
  </property>
</Properties>
</file>