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ampa\Documents\Pre-Award\Team\me\Forms\Budget Template\2024-2025\"/>
    </mc:Choice>
  </mc:AlternateContent>
  <xr:revisionPtr revIDLastSave="0" documentId="8_{0FD8FC74-AE18-4FFF-ABEB-E60AE22FECB4}" xr6:coauthVersionLast="36" xr6:coauthVersionMax="36" xr10:uidLastSave="{00000000-0000-0000-0000-000000000000}"/>
  <bookViews>
    <workbookView xWindow="-38520" yWindow="-2688" windowWidth="38640" windowHeight="1584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3'!$A$1:$R$138</definedName>
    <definedName name="_xlnm.Print_Area" localSheetId="7">'Proposal Budget Year 4'!$A$1:$R$138</definedName>
    <definedName name="_xlnm.Print_Area" localSheetId="8">'Proposal Budget Year 5'!$A$1:$R$138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3" l="1"/>
  <c r="K7" i="2" s="1"/>
  <c r="G25" i="7"/>
  <c r="L3" i="5"/>
  <c r="C3" i="5"/>
  <c r="H9" i="16"/>
  <c r="H8" i="16"/>
  <c r="H10" i="16" s="1"/>
  <c r="H7" i="16"/>
  <c r="H6" i="16"/>
  <c r="C20" i="8"/>
  <c r="C24" i="8"/>
  <c r="C45" i="8"/>
  <c r="C44" i="8" s="1"/>
  <c r="C49" i="8"/>
  <c r="D49" i="8" s="1"/>
  <c r="C48" i="8"/>
  <c r="C53" i="8"/>
  <c r="C52" i="8" s="1"/>
  <c r="C23" i="8"/>
  <c r="D21" i="8"/>
  <c r="E21" i="8" s="1"/>
  <c r="D20" i="8"/>
  <c r="D19" i="8" s="1"/>
  <c r="D37" i="8"/>
  <c r="D36" i="8"/>
  <c r="D35" i="8" s="1"/>
  <c r="D45" i="8"/>
  <c r="D44" i="8" s="1"/>
  <c r="D43" i="8" s="1"/>
  <c r="H50" i="8"/>
  <c r="H46" i="8"/>
  <c r="E45" i="8"/>
  <c r="F45" i="8" s="1"/>
  <c r="G45" i="8" s="1"/>
  <c r="H42" i="8"/>
  <c r="H38" i="8"/>
  <c r="E37" i="8"/>
  <c r="F37" i="8" s="1"/>
  <c r="G37" i="8" s="1"/>
  <c r="H34" i="8"/>
  <c r="H30" i="8"/>
  <c r="H26" i="8"/>
  <c r="H22" i="8"/>
  <c r="H18" i="8"/>
  <c r="H14" i="8"/>
  <c r="H10" i="8"/>
  <c r="H6" i="8"/>
  <c r="R70" i="5"/>
  <c r="R70" i="4"/>
  <c r="R70" i="1"/>
  <c r="R70" i="2"/>
  <c r="R70" i="13"/>
  <c r="D63" i="5"/>
  <c r="D63" i="4"/>
  <c r="D63" i="1"/>
  <c r="D63" i="2"/>
  <c r="D63" i="13"/>
  <c r="K58" i="13"/>
  <c r="Q58" i="13" s="1"/>
  <c r="Q59" i="13" s="1"/>
  <c r="R59" i="13" s="1"/>
  <c r="P58" i="13"/>
  <c r="P59" i="13"/>
  <c r="O58" i="13"/>
  <c r="O59" i="13" s="1"/>
  <c r="K56" i="13"/>
  <c r="K54" i="13"/>
  <c r="P54" i="13" s="1"/>
  <c r="P55" i="13" s="1"/>
  <c r="Q54" i="13"/>
  <c r="Q55" i="13" s="1"/>
  <c r="O54" i="13"/>
  <c r="O55" i="13"/>
  <c r="K52" i="13"/>
  <c r="K50" i="13"/>
  <c r="O50" i="13" s="1"/>
  <c r="O51" i="13" s="1"/>
  <c r="Q50" i="13"/>
  <c r="Q51" i="13" s="1"/>
  <c r="P50" i="13"/>
  <c r="P51" i="13" s="1"/>
  <c r="R51" i="13" s="1"/>
  <c r="K48" i="13"/>
  <c r="O48" i="13" s="1"/>
  <c r="O49" i="13" s="1"/>
  <c r="Q48" i="13"/>
  <c r="Q49" i="13"/>
  <c r="K58" i="2"/>
  <c r="Q58" i="2"/>
  <c r="Q59" i="2"/>
  <c r="P58" i="2"/>
  <c r="P59" i="2" s="1"/>
  <c r="O58" i="2"/>
  <c r="O59" i="2" s="1"/>
  <c r="R59" i="2" s="1"/>
  <c r="K54" i="2"/>
  <c r="Q54" i="2" s="1"/>
  <c r="Q55" i="2" s="1"/>
  <c r="P54" i="2"/>
  <c r="P55" i="2"/>
  <c r="O54" i="2"/>
  <c r="O55" i="2" s="1"/>
  <c r="K52" i="2"/>
  <c r="K48" i="2"/>
  <c r="K58" i="1"/>
  <c r="O58" i="1" s="1"/>
  <c r="O59" i="1" s="1"/>
  <c r="Q58" i="1"/>
  <c r="Q59" i="1" s="1"/>
  <c r="P58" i="1"/>
  <c r="P59" i="1" s="1"/>
  <c r="R59" i="1" s="1"/>
  <c r="K54" i="1"/>
  <c r="Q54" i="1" s="1"/>
  <c r="P54" i="1"/>
  <c r="P55" i="1" s="1"/>
  <c r="O54" i="1"/>
  <c r="O55" i="1" s="1"/>
  <c r="K48" i="1"/>
  <c r="K58" i="4"/>
  <c r="P58" i="4" s="1"/>
  <c r="P59" i="4" s="1"/>
  <c r="Q58" i="4"/>
  <c r="Q59" i="4" s="1"/>
  <c r="K54" i="4"/>
  <c r="O54" i="4" s="1"/>
  <c r="O55" i="4" s="1"/>
  <c r="Q54" i="4"/>
  <c r="Q55" i="4" s="1"/>
  <c r="P54" i="4"/>
  <c r="P55" i="4" s="1"/>
  <c r="R55" i="4" s="1"/>
  <c r="K58" i="5"/>
  <c r="Q58" i="5"/>
  <c r="Q59" i="5"/>
  <c r="P58" i="5"/>
  <c r="P59" i="5"/>
  <c r="O58" i="5"/>
  <c r="O59" i="5" s="1"/>
  <c r="K54" i="5"/>
  <c r="P54" i="5" s="1"/>
  <c r="P55" i="5" s="1"/>
  <c r="Q54" i="5"/>
  <c r="Q55" i="5" s="1"/>
  <c r="O54" i="5"/>
  <c r="O55" i="5"/>
  <c r="K45" i="13"/>
  <c r="K45" i="2" s="1"/>
  <c r="Q45" i="2" s="1"/>
  <c r="Q46" i="2" s="1"/>
  <c r="K43" i="13"/>
  <c r="K43" i="2" s="1"/>
  <c r="K43" i="1"/>
  <c r="P43" i="1" s="1"/>
  <c r="K41" i="13"/>
  <c r="K41" i="2" s="1"/>
  <c r="K39" i="13"/>
  <c r="K39" i="2" s="1"/>
  <c r="K39" i="1" s="1"/>
  <c r="K37" i="13"/>
  <c r="K37" i="2"/>
  <c r="K37" i="1" s="1"/>
  <c r="K35" i="13"/>
  <c r="K35" i="2" s="1"/>
  <c r="K35" i="1" s="1"/>
  <c r="P35" i="1" s="1"/>
  <c r="P36" i="1" s="1"/>
  <c r="K33" i="13"/>
  <c r="K33" i="2"/>
  <c r="K31" i="13"/>
  <c r="K31" i="2" s="1"/>
  <c r="K31" i="1" s="1"/>
  <c r="K29" i="13"/>
  <c r="K29" i="2"/>
  <c r="K29" i="1" s="1"/>
  <c r="P29" i="1" s="1"/>
  <c r="P30" i="1" s="1"/>
  <c r="K29" i="4"/>
  <c r="K27" i="13"/>
  <c r="K25" i="13"/>
  <c r="K25" i="2"/>
  <c r="K25" i="1"/>
  <c r="K25" i="4"/>
  <c r="K25" i="5" s="1"/>
  <c r="O25" i="5" s="1"/>
  <c r="O26" i="5" s="1"/>
  <c r="Q25" i="5"/>
  <c r="Q26" i="5" s="1"/>
  <c r="P25" i="5"/>
  <c r="P26" i="5" s="1"/>
  <c r="K23" i="13"/>
  <c r="K23" i="2" s="1"/>
  <c r="K23" i="1" s="1"/>
  <c r="K21" i="13"/>
  <c r="Q21" i="13" s="1"/>
  <c r="Q22" i="13" s="1"/>
  <c r="K21" i="2"/>
  <c r="K19" i="13"/>
  <c r="K19" i="2"/>
  <c r="K19" i="1"/>
  <c r="K19" i="4" s="1"/>
  <c r="K19" i="5"/>
  <c r="Q19" i="5"/>
  <c r="Q20" i="5"/>
  <c r="K17" i="13"/>
  <c r="K17" i="2"/>
  <c r="K17" i="1" s="1"/>
  <c r="K15" i="13"/>
  <c r="K15" i="2" s="1"/>
  <c r="K15" i="1" s="1"/>
  <c r="K13" i="13"/>
  <c r="K13" i="2" s="1"/>
  <c r="K13" i="1" s="1"/>
  <c r="P13" i="1" s="1"/>
  <c r="P14" i="1" s="1"/>
  <c r="K13" i="4"/>
  <c r="P13" i="4" s="1"/>
  <c r="P14" i="4" s="1"/>
  <c r="K11" i="13"/>
  <c r="P11" i="13" s="1"/>
  <c r="P12" i="13" s="1"/>
  <c r="K9" i="13"/>
  <c r="K9" i="2"/>
  <c r="K9" i="1"/>
  <c r="Q25" i="4"/>
  <c r="Q26" i="4" s="1"/>
  <c r="O25" i="4"/>
  <c r="O26" i="4"/>
  <c r="P19" i="4"/>
  <c r="P20" i="4" s="1"/>
  <c r="Q13" i="4"/>
  <c r="Q14" i="4" s="1"/>
  <c r="P44" i="1"/>
  <c r="Q37" i="1"/>
  <c r="Q38" i="1" s="1"/>
  <c r="O37" i="1"/>
  <c r="O38" i="1" s="1"/>
  <c r="Q29" i="1"/>
  <c r="Q30" i="1" s="1"/>
  <c r="R30" i="1" s="1"/>
  <c r="O29" i="1"/>
  <c r="O30" i="1"/>
  <c r="Q25" i="1"/>
  <c r="Q26" i="1"/>
  <c r="P25" i="1"/>
  <c r="P26" i="1"/>
  <c r="O25" i="1"/>
  <c r="O26" i="1" s="1"/>
  <c r="Q19" i="1"/>
  <c r="Q20" i="1"/>
  <c r="P19" i="1"/>
  <c r="P20" i="1" s="1"/>
  <c r="O19" i="1"/>
  <c r="O20" i="1" s="1"/>
  <c r="R20" i="1" s="1"/>
  <c r="Q17" i="1"/>
  <c r="Q18" i="1" s="1"/>
  <c r="Q13" i="1"/>
  <c r="Q14" i="1" s="1"/>
  <c r="R14" i="1" s="1"/>
  <c r="O13" i="1"/>
  <c r="O14" i="1"/>
  <c r="P43" i="2"/>
  <c r="P44" i="2"/>
  <c r="O41" i="2"/>
  <c r="O42" i="2"/>
  <c r="Q39" i="2"/>
  <c r="Q40" i="2" s="1"/>
  <c r="Q37" i="2"/>
  <c r="Q38" i="2"/>
  <c r="P37" i="2"/>
  <c r="P38" i="2" s="1"/>
  <c r="R38" i="2" s="1"/>
  <c r="O37" i="2"/>
  <c r="O38" i="2" s="1"/>
  <c r="P35" i="2"/>
  <c r="P36" i="2"/>
  <c r="O35" i="2"/>
  <c r="O36" i="2" s="1"/>
  <c r="Q33" i="2"/>
  <c r="Q34" i="2"/>
  <c r="Q31" i="2"/>
  <c r="Q32" i="2" s="1"/>
  <c r="P31" i="2"/>
  <c r="P32" i="2" s="1"/>
  <c r="R32" i="2" s="1"/>
  <c r="O31" i="2"/>
  <c r="O32" i="2" s="1"/>
  <c r="Q29" i="2"/>
  <c r="Q30" i="2" s="1"/>
  <c r="P29" i="2"/>
  <c r="P30" i="2"/>
  <c r="O29" i="2"/>
  <c r="R29" i="2" s="1"/>
  <c r="O30" i="2"/>
  <c r="R30" i="2" s="1"/>
  <c r="Q25" i="2"/>
  <c r="Q26" i="2" s="1"/>
  <c r="P25" i="2"/>
  <c r="P26" i="2" s="1"/>
  <c r="O25" i="2"/>
  <c r="O26" i="2" s="1"/>
  <c r="Q23" i="2"/>
  <c r="R23" i="2" s="1"/>
  <c r="P23" i="2"/>
  <c r="P24" i="2"/>
  <c r="O23" i="2"/>
  <c r="O24" i="2" s="1"/>
  <c r="Q19" i="2"/>
  <c r="Q20" i="2" s="1"/>
  <c r="P19" i="2"/>
  <c r="P20" i="2" s="1"/>
  <c r="O19" i="2"/>
  <c r="O20" i="2" s="1"/>
  <c r="R20" i="2" s="1"/>
  <c r="Q17" i="2"/>
  <c r="Q18" i="2"/>
  <c r="P17" i="2"/>
  <c r="P18" i="2" s="1"/>
  <c r="Q15" i="2"/>
  <c r="Q16" i="2" s="1"/>
  <c r="P15" i="2"/>
  <c r="P16" i="2"/>
  <c r="O15" i="2"/>
  <c r="Q13" i="2"/>
  <c r="Q14" i="2" s="1"/>
  <c r="P13" i="2"/>
  <c r="P14" i="2"/>
  <c r="O13" i="2"/>
  <c r="R13" i="2" s="1"/>
  <c r="Q9" i="2"/>
  <c r="Q10" i="2"/>
  <c r="P9" i="2"/>
  <c r="P10" i="2" s="1"/>
  <c r="O9" i="2"/>
  <c r="O10" i="2" s="1"/>
  <c r="R10" i="2" s="1"/>
  <c r="Q43" i="13"/>
  <c r="Q44" i="13" s="1"/>
  <c r="P43" i="13"/>
  <c r="P44" i="13" s="1"/>
  <c r="O43" i="13"/>
  <c r="O44" i="13"/>
  <c r="Q41" i="13"/>
  <c r="Q42" i="13"/>
  <c r="P41" i="13"/>
  <c r="O41" i="13"/>
  <c r="O42" i="13" s="1"/>
  <c r="Q39" i="13"/>
  <c r="Q40" i="13" s="1"/>
  <c r="P39" i="13"/>
  <c r="P40" i="13"/>
  <c r="O39" i="13"/>
  <c r="Q37" i="13"/>
  <c r="Q38" i="13" s="1"/>
  <c r="P37" i="13"/>
  <c r="P38" i="13" s="1"/>
  <c r="O37" i="13"/>
  <c r="R37" i="13" s="1"/>
  <c r="Q35" i="13"/>
  <c r="Q36" i="13" s="1"/>
  <c r="P35" i="13"/>
  <c r="P36" i="13" s="1"/>
  <c r="O35" i="13"/>
  <c r="R35" i="13" s="1"/>
  <c r="O36" i="13"/>
  <c r="R36" i="13" s="1"/>
  <c r="Q33" i="13"/>
  <c r="Q34" i="13" s="1"/>
  <c r="P33" i="13"/>
  <c r="O33" i="13"/>
  <c r="O34" i="13" s="1"/>
  <c r="Q31" i="13"/>
  <c r="Q32" i="13"/>
  <c r="P31" i="13"/>
  <c r="R31" i="13" s="1"/>
  <c r="P32" i="13"/>
  <c r="O31" i="13"/>
  <c r="O32" i="13" s="1"/>
  <c r="Q29" i="13"/>
  <c r="Q30" i="13" s="1"/>
  <c r="P29" i="13"/>
  <c r="P30" i="13" s="1"/>
  <c r="O29" i="13"/>
  <c r="O30" i="13"/>
  <c r="Q27" i="13"/>
  <c r="Q28" i="13" s="1"/>
  <c r="O27" i="13"/>
  <c r="O28" i="13" s="1"/>
  <c r="Q25" i="13"/>
  <c r="Q26" i="13"/>
  <c r="P25" i="13"/>
  <c r="P26" i="13" s="1"/>
  <c r="O25" i="13"/>
  <c r="O26" i="13" s="1"/>
  <c r="Q23" i="13"/>
  <c r="Q24" i="13"/>
  <c r="P23" i="13"/>
  <c r="R23" i="13" s="1"/>
  <c r="O23" i="13"/>
  <c r="O24" i="13" s="1"/>
  <c r="P21" i="13"/>
  <c r="P22" i="13" s="1"/>
  <c r="Q19" i="13"/>
  <c r="Q20" i="13" s="1"/>
  <c r="P19" i="13"/>
  <c r="P20" i="13" s="1"/>
  <c r="O19" i="13"/>
  <c r="O20" i="13" s="1"/>
  <c r="R20" i="13" s="1"/>
  <c r="Q17" i="13"/>
  <c r="Q18" i="13" s="1"/>
  <c r="R18" i="13" s="1"/>
  <c r="P17" i="13"/>
  <c r="P18" i="13" s="1"/>
  <c r="O17" i="13"/>
  <c r="O18" i="13" s="1"/>
  <c r="Q15" i="13"/>
  <c r="Q16" i="13"/>
  <c r="P15" i="13"/>
  <c r="P16" i="13" s="1"/>
  <c r="O15" i="13"/>
  <c r="O16" i="13" s="1"/>
  <c r="Q13" i="13"/>
  <c r="Q14" i="13" s="1"/>
  <c r="P13" i="13"/>
  <c r="P14" i="13"/>
  <c r="O13" i="13"/>
  <c r="O14" i="13"/>
  <c r="Q9" i="13"/>
  <c r="Q10" i="13" s="1"/>
  <c r="P9" i="13"/>
  <c r="P10" i="13" s="1"/>
  <c r="O9" i="13"/>
  <c r="R9" i="13" s="1"/>
  <c r="P7" i="13"/>
  <c r="P8" i="13" s="1"/>
  <c r="G6" i="5"/>
  <c r="G6" i="4"/>
  <c r="G6" i="1"/>
  <c r="G6" i="2"/>
  <c r="G6" i="13"/>
  <c r="D47" i="5"/>
  <c r="D47" i="4"/>
  <c r="D47" i="1"/>
  <c r="D47" i="2"/>
  <c r="D47" i="13"/>
  <c r="A44" i="10"/>
  <c r="A22" i="10"/>
  <c r="F60" i="5"/>
  <c r="E45" i="5"/>
  <c r="E43" i="5"/>
  <c r="F60" i="4"/>
  <c r="E60" i="4"/>
  <c r="F60" i="1"/>
  <c r="E60" i="1"/>
  <c r="F60" i="2"/>
  <c r="E60" i="2"/>
  <c r="R106" i="2"/>
  <c r="R106" i="1"/>
  <c r="R106" i="4"/>
  <c r="R106" i="5"/>
  <c r="F30" i="7"/>
  <c r="E30" i="7"/>
  <c r="D30" i="7"/>
  <c r="C30" i="7"/>
  <c r="B30" i="7"/>
  <c r="G30" i="7" s="1"/>
  <c r="R125" i="13"/>
  <c r="G58" i="5"/>
  <c r="G56" i="5"/>
  <c r="G45" i="5"/>
  <c r="G43" i="5"/>
  <c r="G41" i="5"/>
  <c r="G39" i="5"/>
  <c r="G37" i="5"/>
  <c r="G58" i="4"/>
  <c r="G56" i="4"/>
  <c r="G45" i="4"/>
  <c r="G43" i="4"/>
  <c r="G41" i="4"/>
  <c r="G39" i="4"/>
  <c r="G37" i="4"/>
  <c r="G58" i="1"/>
  <c r="G56" i="1"/>
  <c r="G45" i="1"/>
  <c r="G43" i="1"/>
  <c r="G41" i="1"/>
  <c r="G39" i="1"/>
  <c r="G37" i="1"/>
  <c r="G58" i="2"/>
  <c r="G56" i="2"/>
  <c r="G45" i="2"/>
  <c r="G43" i="2"/>
  <c r="G41" i="2"/>
  <c r="F60" i="13"/>
  <c r="C10" i="16"/>
  <c r="R88" i="13" s="1"/>
  <c r="R69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G13" i="7" s="1"/>
  <c r="D10" i="16"/>
  <c r="R88" i="2"/>
  <c r="C12" i="7"/>
  <c r="E10" i="16"/>
  <c r="R88" i="1"/>
  <c r="D12" i="7" s="1"/>
  <c r="F10" i="16"/>
  <c r="R88" i="4" s="1"/>
  <c r="G10" i="16"/>
  <c r="R88" i="5"/>
  <c r="R97" i="5" s="1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9" i="5"/>
  <c r="F69" i="4"/>
  <c r="F69" i="1"/>
  <c r="G9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6" i="1"/>
  <c r="D77" i="1"/>
  <c r="D78" i="1"/>
  <c r="D79" i="1"/>
  <c r="D80" i="1"/>
  <c r="D81" i="1"/>
  <c r="D82" i="1"/>
  <c r="D83" i="1"/>
  <c r="D84" i="1"/>
  <c r="D85" i="1"/>
  <c r="D87" i="1"/>
  <c r="D111" i="13"/>
  <c r="D112" i="13"/>
  <c r="D113" i="13"/>
  <c r="D114" i="13"/>
  <c r="D115" i="13"/>
  <c r="D111" i="2"/>
  <c r="D112" i="2"/>
  <c r="D113" i="2"/>
  <c r="D114" i="2"/>
  <c r="D115" i="2"/>
  <c r="D111" i="1"/>
  <c r="D112" i="1"/>
  <c r="D113" i="1"/>
  <c r="D114" i="1"/>
  <c r="D115" i="1"/>
  <c r="D111" i="4"/>
  <c r="D112" i="4"/>
  <c r="D113" i="4"/>
  <c r="D114" i="4"/>
  <c r="D115" i="4"/>
  <c r="D111" i="5"/>
  <c r="D112" i="5"/>
  <c r="D113" i="5"/>
  <c r="D114" i="5"/>
  <c r="D115" i="5"/>
  <c r="B39" i="7"/>
  <c r="G39" i="7" s="1"/>
  <c r="B24" i="7"/>
  <c r="G24" i="7" s="1"/>
  <c r="B23" i="7"/>
  <c r="B11" i="7"/>
  <c r="G11" i="7" s="1"/>
  <c r="B10" i="7"/>
  <c r="G10" i="7" s="1"/>
  <c r="B9" i="7"/>
  <c r="G9" i="7" s="1"/>
  <c r="B8" i="7"/>
  <c r="G8" i="7" s="1"/>
  <c r="F11" i="15"/>
  <c r="E11" i="15"/>
  <c r="D11" i="15"/>
  <c r="C11" i="15"/>
  <c r="B11" i="15"/>
  <c r="G11" i="15" s="1"/>
  <c r="F9" i="15"/>
  <c r="E9" i="15"/>
  <c r="D9" i="15"/>
  <c r="C9" i="15"/>
  <c r="B9" i="15"/>
  <c r="N46" i="5"/>
  <c r="M46" i="5"/>
  <c r="L46" i="5"/>
  <c r="N44" i="5"/>
  <c r="M44" i="5"/>
  <c r="L44" i="5"/>
  <c r="N42" i="5"/>
  <c r="M42" i="5"/>
  <c r="L42" i="5"/>
  <c r="N40" i="5"/>
  <c r="M40" i="5"/>
  <c r="L40" i="5"/>
  <c r="N38" i="5"/>
  <c r="M38" i="5"/>
  <c r="L38" i="5"/>
  <c r="N46" i="4"/>
  <c r="M46" i="4"/>
  <c r="L46" i="4"/>
  <c r="N44" i="4"/>
  <c r="M44" i="4"/>
  <c r="L44" i="4"/>
  <c r="N42" i="4"/>
  <c r="M42" i="4"/>
  <c r="L42" i="4"/>
  <c r="N40" i="4"/>
  <c r="M40" i="4"/>
  <c r="L40" i="4"/>
  <c r="N38" i="4"/>
  <c r="M38" i="4"/>
  <c r="L38" i="4"/>
  <c r="N46" i="1"/>
  <c r="M46" i="1"/>
  <c r="L46" i="1"/>
  <c r="N44" i="1"/>
  <c r="M44" i="1"/>
  <c r="L44" i="1"/>
  <c r="N42" i="1"/>
  <c r="M42" i="1"/>
  <c r="L42" i="1"/>
  <c r="N40" i="1"/>
  <c r="M40" i="1"/>
  <c r="L40" i="1"/>
  <c r="N38" i="1"/>
  <c r="M38" i="1"/>
  <c r="L38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9" i="1"/>
  <c r="M59" i="1"/>
  <c r="L59" i="1"/>
  <c r="N57" i="1"/>
  <c r="M57" i="1"/>
  <c r="L57" i="1"/>
  <c r="N59" i="4"/>
  <c r="M59" i="4"/>
  <c r="L59" i="4"/>
  <c r="N57" i="4"/>
  <c r="M57" i="4"/>
  <c r="L57" i="4"/>
  <c r="N59" i="5"/>
  <c r="M59" i="5"/>
  <c r="L59" i="5"/>
  <c r="N57" i="5"/>
  <c r="M57" i="5"/>
  <c r="L57" i="5"/>
  <c r="N55" i="5"/>
  <c r="M55" i="5"/>
  <c r="L55" i="5"/>
  <c r="N53" i="5"/>
  <c r="M53" i="5"/>
  <c r="L53" i="5"/>
  <c r="N51" i="5"/>
  <c r="M51" i="5"/>
  <c r="L51" i="5"/>
  <c r="N49" i="5"/>
  <c r="M49" i="5"/>
  <c r="L49" i="5"/>
  <c r="N36" i="5"/>
  <c r="M36" i="5"/>
  <c r="L36" i="5"/>
  <c r="N34" i="5"/>
  <c r="M34" i="5"/>
  <c r="L34" i="5"/>
  <c r="N32" i="5"/>
  <c r="M32" i="5"/>
  <c r="L32" i="5"/>
  <c r="N30" i="5"/>
  <c r="M30" i="5"/>
  <c r="L30" i="5"/>
  <c r="N28" i="5"/>
  <c r="M28" i="5"/>
  <c r="L28" i="5"/>
  <c r="N26" i="5"/>
  <c r="M26" i="5"/>
  <c r="L26" i="5"/>
  <c r="N24" i="5"/>
  <c r="M24" i="5"/>
  <c r="L24" i="5"/>
  <c r="N22" i="5"/>
  <c r="M22" i="5"/>
  <c r="L22" i="5"/>
  <c r="N20" i="5"/>
  <c r="M20" i="5"/>
  <c r="L20" i="5"/>
  <c r="N18" i="5"/>
  <c r="M18" i="5"/>
  <c r="L18" i="5"/>
  <c r="N16" i="5"/>
  <c r="M16" i="5"/>
  <c r="L16" i="5"/>
  <c r="N14" i="5"/>
  <c r="M14" i="5"/>
  <c r="L14" i="5"/>
  <c r="N12" i="5"/>
  <c r="M12" i="5"/>
  <c r="L12" i="5"/>
  <c r="N10" i="5"/>
  <c r="M10" i="5"/>
  <c r="L10" i="5"/>
  <c r="N8" i="5"/>
  <c r="M8" i="5"/>
  <c r="L8" i="5"/>
  <c r="N55" i="4"/>
  <c r="M55" i="4"/>
  <c r="L55" i="4"/>
  <c r="N53" i="4"/>
  <c r="M53" i="4"/>
  <c r="L53" i="4"/>
  <c r="N51" i="4"/>
  <c r="M51" i="4"/>
  <c r="L51" i="4"/>
  <c r="N49" i="4"/>
  <c r="M49" i="4"/>
  <c r="L49" i="4"/>
  <c r="N36" i="4"/>
  <c r="M36" i="4"/>
  <c r="L36" i="4"/>
  <c r="N34" i="4"/>
  <c r="M34" i="4"/>
  <c r="L34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N8" i="4"/>
  <c r="M8" i="4"/>
  <c r="L8" i="4"/>
  <c r="N55" i="1"/>
  <c r="M55" i="1"/>
  <c r="L55" i="1"/>
  <c r="N53" i="1"/>
  <c r="M53" i="1"/>
  <c r="L53" i="1"/>
  <c r="N51" i="1"/>
  <c r="M51" i="1"/>
  <c r="L51" i="1"/>
  <c r="N49" i="1"/>
  <c r="M49" i="1"/>
  <c r="L49" i="1"/>
  <c r="N36" i="1"/>
  <c r="M36" i="1"/>
  <c r="L36" i="1"/>
  <c r="N34" i="1"/>
  <c r="M34" i="1"/>
  <c r="L34" i="1"/>
  <c r="N32" i="1"/>
  <c r="M32" i="1"/>
  <c r="L32" i="1"/>
  <c r="N30" i="1"/>
  <c r="M30" i="1"/>
  <c r="L30" i="1"/>
  <c r="N28" i="1"/>
  <c r="M28" i="1"/>
  <c r="L28" i="1"/>
  <c r="N26" i="1"/>
  <c r="M26" i="1"/>
  <c r="L26" i="1"/>
  <c r="N24" i="1"/>
  <c r="M24" i="1"/>
  <c r="L24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0" i="1"/>
  <c r="M10" i="1"/>
  <c r="L10" i="1"/>
  <c r="N8" i="1"/>
  <c r="M8" i="1"/>
  <c r="L8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6" i="5"/>
  <c r="D117" i="5"/>
  <c r="D118" i="5"/>
  <c r="D119" i="5"/>
  <c r="D120" i="5"/>
  <c r="D121" i="5"/>
  <c r="D122" i="5"/>
  <c r="D123" i="5"/>
  <c r="D124" i="5"/>
  <c r="D116" i="4"/>
  <c r="D117" i="4"/>
  <c r="D118" i="4"/>
  <c r="D119" i="4"/>
  <c r="D120" i="4"/>
  <c r="D121" i="4"/>
  <c r="D122" i="4"/>
  <c r="D123" i="4"/>
  <c r="D124" i="4"/>
  <c r="D116" i="1"/>
  <c r="D117" i="1"/>
  <c r="D118" i="1"/>
  <c r="D119" i="1"/>
  <c r="D120" i="1"/>
  <c r="D121" i="1"/>
  <c r="D122" i="1"/>
  <c r="D123" i="1"/>
  <c r="D124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6" i="1"/>
  <c r="D89" i="1"/>
  <c r="D90" i="1"/>
  <c r="D91" i="1"/>
  <c r="D92" i="1"/>
  <c r="D93" i="1"/>
  <c r="D94" i="1"/>
  <c r="D95" i="1"/>
  <c r="D96" i="1"/>
  <c r="B26" i="7"/>
  <c r="G26" i="7" s="1"/>
  <c r="B25" i="7"/>
  <c r="G134" i="13"/>
  <c r="G133" i="13"/>
  <c r="A130" i="13"/>
  <c r="A107" i="13"/>
  <c r="E60" i="13"/>
  <c r="L3" i="13"/>
  <c r="C3" i="13"/>
  <c r="L2" i="13"/>
  <c r="C2" i="13"/>
  <c r="R69" i="5"/>
  <c r="G54" i="5"/>
  <c r="G52" i="5"/>
  <c r="G50" i="5"/>
  <c r="G48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R69" i="4"/>
  <c r="E6" i="7"/>
  <c r="G54" i="4"/>
  <c r="G52" i="4"/>
  <c r="G50" i="4"/>
  <c r="G48" i="4"/>
  <c r="G35" i="4"/>
  <c r="G33" i="4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D6" i="7"/>
  <c r="G54" i="1"/>
  <c r="G52" i="1"/>
  <c r="G50" i="1"/>
  <c r="G48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7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R97" i="2"/>
  <c r="C6" i="15" s="1"/>
  <c r="C2" i="7"/>
  <c r="C3" i="7"/>
  <c r="D2" i="8"/>
  <c r="D3" i="8"/>
  <c r="B27" i="7"/>
  <c r="G27" i="7" s="1"/>
  <c r="B14" i="7"/>
  <c r="G14" i="7" s="1"/>
  <c r="B6" i="7"/>
  <c r="G6" i="7" s="1"/>
  <c r="F6" i="7"/>
  <c r="B28" i="7"/>
  <c r="G28" i="7" s="1"/>
  <c r="B15" i="7"/>
  <c r="G15" i="7" s="1"/>
  <c r="R58" i="13"/>
  <c r="R50" i="13"/>
  <c r="R54" i="13"/>
  <c r="R29" i="13"/>
  <c r="R13" i="13"/>
  <c r="R25" i="13"/>
  <c r="R17" i="13"/>
  <c r="G133" i="5"/>
  <c r="G133" i="4"/>
  <c r="G133" i="1"/>
  <c r="G133" i="2"/>
  <c r="G134" i="5"/>
  <c r="G134" i="4"/>
  <c r="G134" i="1"/>
  <c r="G134" i="2"/>
  <c r="A25" i="10"/>
  <c r="A26" i="10" s="1"/>
  <c r="A27" i="10" s="1"/>
  <c r="A28" i="10" s="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7" i="10"/>
  <c r="A48" i="10"/>
  <c r="A49" i="10"/>
  <c r="A50" i="10" s="1"/>
  <c r="A51" i="10" s="1"/>
  <c r="R9" i="2"/>
  <c r="B29" i="7"/>
  <c r="G29" i="7" s="1"/>
  <c r="B16" i="7"/>
  <c r="G16" i="7" s="1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41" i="8"/>
  <c r="D41" i="8" s="1"/>
  <c r="C33" i="8"/>
  <c r="C32" i="8" s="1"/>
  <c r="C29" i="8"/>
  <c r="C37" i="8"/>
  <c r="C36" i="8" s="1"/>
  <c r="C25" i="8"/>
  <c r="D25" i="8" s="1"/>
  <c r="C21" i="8"/>
  <c r="C17" i="8"/>
  <c r="C16" i="8" s="1"/>
  <c r="C13" i="8"/>
  <c r="D13" i="8" s="1"/>
  <c r="C9" i="8"/>
  <c r="D9" i="8" s="1"/>
  <c r="R125" i="5"/>
  <c r="F10" i="15"/>
  <c r="R125" i="4"/>
  <c r="E10" i="15"/>
  <c r="R125" i="1"/>
  <c r="D10" i="15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G20" i="7" s="1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30" i="5"/>
  <c r="A107" i="5"/>
  <c r="D76" i="5"/>
  <c r="D77" i="5"/>
  <c r="D78" i="5"/>
  <c r="D79" i="5"/>
  <c r="A130" i="4"/>
  <c r="A107" i="4"/>
  <c r="D76" i="4"/>
  <c r="D77" i="4"/>
  <c r="D78" i="4"/>
  <c r="D79" i="4"/>
  <c r="D80" i="4"/>
  <c r="D81" i="4"/>
  <c r="D82" i="4"/>
  <c r="D83" i="4"/>
  <c r="D84" i="4"/>
  <c r="D85" i="4"/>
  <c r="D87" i="4"/>
  <c r="A130" i="2"/>
  <c r="A107" i="2"/>
  <c r="A130" i="1"/>
  <c r="A107" i="1"/>
  <c r="A120" i="1"/>
  <c r="A120" i="5"/>
  <c r="D80" i="5"/>
  <c r="D81" i="5"/>
  <c r="D82" i="5"/>
  <c r="D83" i="5"/>
  <c r="D84" i="5"/>
  <c r="D85" i="5"/>
  <c r="D86" i="4"/>
  <c r="D89" i="4"/>
  <c r="A120" i="4"/>
  <c r="B31" i="7"/>
  <c r="G31" i="7" s="1"/>
  <c r="B17" i="7"/>
  <c r="G17" i="7" s="1"/>
  <c r="R58" i="1"/>
  <c r="C29" i="7"/>
  <c r="D87" i="5"/>
  <c r="D89" i="5"/>
  <c r="D90" i="5"/>
  <c r="D91" i="5"/>
  <c r="D92" i="5"/>
  <c r="D93" i="5"/>
  <c r="D94" i="5"/>
  <c r="D95" i="5"/>
  <c r="D96" i="5"/>
  <c r="D90" i="4"/>
  <c r="D91" i="4"/>
  <c r="D92" i="4"/>
  <c r="D93" i="4"/>
  <c r="D94" i="4"/>
  <c r="D95" i="4"/>
  <c r="D96" i="4"/>
  <c r="B32" i="7"/>
  <c r="G32" i="7" s="1"/>
  <c r="B18" i="7"/>
  <c r="G18" i="7" s="1"/>
  <c r="R55" i="5"/>
  <c r="R54" i="5"/>
  <c r="R55" i="2"/>
  <c r="R54" i="2"/>
  <c r="C31" i="7"/>
  <c r="C28" i="7"/>
  <c r="R125" i="2"/>
  <c r="A120" i="2"/>
  <c r="C10" i="15"/>
  <c r="B33" i="7"/>
  <c r="G33" i="7" s="1"/>
  <c r="B19" i="7"/>
  <c r="G19" i="7" s="1"/>
  <c r="R58" i="5"/>
  <c r="R59" i="5"/>
  <c r="B34" i="7"/>
  <c r="G34" i="7" s="1"/>
  <c r="B20" i="7"/>
  <c r="B35" i="7"/>
  <c r="G35" i="7" s="1"/>
  <c r="R19" i="1"/>
  <c r="R19" i="2"/>
  <c r="B36" i="7"/>
  <c r="G36" i="7" s="1"/>
  <c r="B37" i="7"/>
  <c r="G37" i="7" s="1"/>
  <c r="B38" i="7"/>
  <c r="G38" i="7" s="1"/>
  <c r="R26" i="5"/>
  <c r="R25" i="5"/>
  <c r="R25" i="2"/>
  <c r="R26" i="1"/>
  <c r="A120" i="13"/>
  <c r="B10" i="15"/>
  <c r="G10" i="15" s="1"/>
  <c r="O45" i="13" l="1"/>
  <c r="R45" i="13" s="1"/>
  <c r="P45" i="13"/>
  <c r="P46" i="13" s="1"/>
  <c r="Q45" i="13"/>
  <c r="Q46" i="13" s="1"/>
  <c r="O45" i="2"/>
  <c r="O46" i="2" s="1"/>
  <c r="O7" i="13"/>
  <c r="Q7" i="13"/>
  <c r="Q8" i="13" s="1"/>
  <c r="K7" i="1"/>
  <c r="O7" i="1" s="1"/>
  <c r="Q7" i="2"/>
  <c r="Q8" i="2" s="1"/>
  <c r="P7" i="2"/>
  <c r="P8" i="2" s="1"/>
  <c r="R30" i="13"/>
  <c r="R26" i="2"/>
  <c r="R26" i="13"/>
  <c r="R14" i="13"/>
  <c r="R97" i="4"/>
  <c r="E12" i="7"/>
  <c r="A90" i="5"/>
  <c r="F6" i="15"/>
  <c r="R97" i="13"/>
  <c r="B12" i="7"/>
  <c r="G12" i="7" s="1"/>
  <c r="F12" i="7"/>
  <c r="R97" i="1"/>
  <c r="A90" i="2"/>
  <c r="D24" i="8"/>
  <c r="E25" i="8"/>
  <c r="F25" i="8" s="1"/>
  <c r="G25" i="8" s="1"/>
  <c r="C35" i="8"/>
  <c r="E36" i="8"/>
  <c r="E35" i="8" s="1"/>
  <c r="E49" i="8"/>
  <c r="F49" i="8" s="1"/>
  <c r="G49" i="8" s="1"/>
  <c r="D48" i="8"/>
  <c r="E48" i="8" s="1"/>
  <c r="C15" i="8"/>
  <c r="D29" i="8"/>
  <c r="C28" i="8"/>
  <c r="E44" i="8"/>
  <c r="E43" i="8" s="1"/>
  <c r="C43" i="8"/>
  <c r="F44" i="8"/>
  <c r="F43" i="8" s="1"/>
  <c r="G44" i="8"/>
  <c r="G43" i="8" s="1"/>
  <c r="C51" i="8"/>
  <c r="C31" i="8"/>
  <c r="E9" i="8"/>
  <c r="F9" i="8" s="1"/>
  <c r="G9" i="8" s="1"/>
  <c r="D8" i="8"/>
  <c r="E41" i="8"/>
  <c r="F41" i="8" s="1"/>
  <c r="G41" i="8" s="1"/>
  <c r="D40" i="8"/>
  <c r="D39" i="8" s="1"/>
  <c r="E13" i="8"/>
  <c r="F13" i="8" s="1"/>
  <c r="G13" i="8" s="1"/>
  <c r="D12" i="8"/>
  <c r="D11" i="8" s="1"/>
  <c r="F21" i="8"/>
  <c r="G21" i="8" s="1"/>
  <c r="H49" i="8"/>
  <c r="F20" i="8"/>
  <c r="F19" i="8" s="1"/>
  <c r="C19" i="8"/>
  <c r="H45" i="8"/>
  <c r="D33" i="8"/>
  <c r="D17" i="8"/>
  <c r="C47" i="8"/>
  <c r="H9" i="8"/>
  <c r="H41" i="8"/>
  <c r="E24" i="8"/>
  <c r="E23" i="8" s="1"/>
  <c r="C12" i="8"/>
  <c r="H37" i="8"/>
  <c r="E20" i="8"/>
  <c r="C40" i="8"/>
  <c r="C8" i="8"/>
  <c r="D53" i="8"/>
  <c r="P7" i="1"/>
  <c r="P8" i="1" s="1"/>
  <c r="K7" i="4"/>
  <c r="R16" i="13"/>
  <c r="R25" i="1"/>
  <c r="R58" i="2"/>
  <c r="R43" i="13"/>
  <c r="Q11" i="13"/>
  <c r="Q12" i="13" s="1"/>
  <c r="P24" i="13"/>
  <c r="R32" i="13"/>
  <c r="P42" i="13"/>
  <c r="R42" i="13" s="1"/>
  <c r="R41" i="13"/>
  <c r="O14" i="2"/>
  <c r="R14" i="2" s="1"/>
  <c r="Q24" i="2"/>
  <c r="R24" i="2" s="1"/>
  <c r="Q31" i="1"/>
  <c r="Q32" i="1" s="1"/>
  <c r="K31" i="4"/>
  <c r="O31" i="1"/>
  <c r="P31" i="1"/>
  <c r="P32" i="1" s="1"/>
  <c r="P37" i="1"/>
  <c r="K37" i="4"/>
  <c r="K9" i="4"/>
  <c r="P9" i="1"/>
  <c r="P10" i="1" s="1"/>
  <c r="K21" i="1"/>
  <c r="Q21" i="2"/>
  <c r="Q22" i="2" s="1"/>
  <c r="R55" i="13"/>
  <c r="P45" i="2"/>
  <c r="P46" i="2" s="1"/>
  <c r="R46" i="2" s="1"/>
  <c r="K45" i="1"/>
  <c r="R31" i="2"/>
  <c r="R37" i="2"/>
  <c r="R44" i="13"/>
  <c r="P19" i="5"/>
  <c r="P20" i="5" s="1"/>
  <c r="O19" i="5"/>
  <c r="Q23" i="1"/>
  <c r="Q24" i="1" s="1"/>
  <c r="O23" i="1"/>
  <c r="K23" i="4"/>
  <c r="P23" i="1"/>
  <c r="P24" i="1" s="1"/>
  <c r="K27" i="2"/>
  <c r="P27" i="13"/>
  <c r="P28" i="13" s="1"/>
  <c r="R28" i="13" s="1"/>
  <c r="K33" i="1"/>
  <c r="P33" i="2"/>
  <c r="P34" i="2" s="1"/>
  <c r="O33" i="2"/>
  <c r="Q55" i="1"/>
  <c r="R55" i="1" s="1"/>
  <c r="R54" i="1"/>
  <c r="O40" i="13"/>
  <c r="R40" i="13" s="1"/>
  <c r="R39" i="13"/>
  <c r="Q39" i="1"/>
  <c r="Q40" i="1" s="1"/>
  <c r="O39" i="1"/>
  <c r="K39" i="4"/>
  <c r="P39" i="1"/>
  <c r="P40" i="1" s="1"/>
  <c r="R29" i="1"/>
  <c r="R54" i="4"/>
  <c r="O21" i="13"/>
  <c r="O7" i="2"/>
  <c r="P21" i="2"/>
  <c r="P22" i="2" s="1"/>
  <c r="Q52" i="2"/>
  <c r="Q53" i="2" s="1"/>
  <c r="K52" i="1"/>
  <c r="P52" i="2"/>
  <c r="P53" i="2" s="1"/>
  <c r="O52" i="2"/>
  <c r="O21" i="2"/>
  <c r="O9" i="1"/>
  <c r="R19" i="13"/>
  <c r="R15" i="13"/>
  <c r="O8" i="13"/>
  <c r="O38" i="13"/>
  <c r="R38" i="13" s="1"/>
  <c r="O16" i="2"/>
  <c r="R16" i="2" s="1"/>
  <c r="R15" i="2"/>
  <c r="Q9" i="1"/>
  <c r="Q10" i="1" s="1"/>
  <c r="K11" i="2"/>
  <c r="Q15" i="1"/>
  <c r="Q16" i="1" s="1"/>
  <c r="K15" i="4"/>
  <c r="O15" i="1"/>
  <c r="P15" i="1"/>
  <c r="P16" i="1" s="1"/>
  <c r="P29" i="4"/>
  <c r="P30" i="4" s="1"/>
  <c r="K29" i="5"/>
  <c r="Q29" i="4"/>
  <c r="Q30" i="4" s="1"/>
  <c r="O29" i="4"/>
  <c r="K41" i="1"/>
  <c r="P41" i="2"/>
  <c r="P42" i="2" s="1"/>
  <c r="Q41" i="2"/>
  <c r="Q42" i="2" s="1"/>
  <c r="P34" i="13"/>
  <c r="R34" i="13" s="1"/>
  <c r="R33" i="13"/>
  <c r="E60" i="5"/>
  <c r="O11" i="13"/>
  <c r="R24" i="13"/>
  <c r="O46" i="13"/>
  <c r="R41" i="2"/>
  <c r="R13" i="1"/>
  <c r="P17" i="1"/>
  <c r="P18" i="1" s="1"/>
  <c r="O17" i="1"/>
  <c r="K17" i="4"/>
  <c r="Q48" i="1"/>
  <c r="Q49" i="1" s="1"/>
  <c r="K48" i="4"/>
  <c r="P48" i="1"/>
  <c r="P49" i="1" s="1"/>
  <c r="O48" i="1"/>
  <c r="O10" i="13"/>
  <c r="R10" i="13" s="1"/>
  <c r="O39" i="2"/>
  <c r="K13" i="5"/>
  <c r="O19" i="4"/>
  <c r="Q19" i="4"/>
  <c r="Q20" i="4" s="1"/>
  <c r="Q56" i="13"/>
  <c r="Q57" i="13" s="1"/>
  <c r="K56" i="2"/>
  <c r="P56" i="13"/>
  <c r="P57" i="13" s="1"/>
  <c r="O56" i="13"/>
  <c r="O17" i="2"/>
  <c r="Q35" i="2"/>
  <c r="K43" i="4"/>
  <c r="O43" i="1"/>
  <c r="Q43" i="1"/>
  <c r="Q44" i="1" s="1"/>
  <c r="P39" i="2"/>
  <c r="P40" i="2" s="1"/>
  <c r="O13" i="4"/>
  <c r="O43" i="2"/>
  <c r="Q43" i="2"/>
  <c r="Q44" i="2" s="1"/>
  <c r="P52" i="13"/>
  <c r="P53" i="13" s="1"/>
  <c r="O52" i="13"/>
  <c r="Q52" i="13"/>
  <c r="Q53" i="13" s="1"/>
  <c r="O35" i="1"/>
  <c r="K35" i="4"/>
  <c r="Q35" i="1"/>
  <c r="Q36" i="1" s="1"/>
  <c r="P48" i="2"/>
  <c r="P49" i="2" s="1"/>
  <c r="O48" i="2"/>
  <c r="Q48" i="2"/>
  <c r="Q49" i="2" s="1"/>
  <c r="K50" i="2"/>
  <c r="P48" i="13"/>
  <c r="P25" i="4"/>
  <c r="O58" i="4"/>
  <c r="R46" i="13" l="1"/>
  <c r="R45" i="2"/>
  <c r="R8" i="13"/>
  <c r="R7" i="13"/>
  <c r="Q7" i="1"/>
  <c r="Q8" i="1" s="1"/>
  <c r="A90" i="1"/>
  <c r="D6" i="15"/>
  <c r="B6" i="15"/>
  <c r="A90" i="13"/>
  <c r="E6" i="15"/>
  <c r="A90" i="4"/>
  <c r="E47" i="8"/>
  <c r="F48" i="8"/>
  <c r="F47" i="8" s="1"/>
  <c r="C54" i="8"/>
  <c r="C7" i="8"/>
  <c r="E8" i="8"/>
  <c r="D7" i="8"/>
  <c r="F36" i="8"/>
  <c r="C39" i="8"/>
  <c r="F40" i="8"/>
  <c r="F39" i="8" s="1"/>
  <c r="E40" i="8"/>
  <c r="E39" i="8" s="1"/>
  <c r="E17" i="8"/>
  <c r="F17" i="8" s="1"/>
  <c r="G17" i="8" s="1"/>
  <c r="D16" i="8"/>
  <c r="H17" i="8"/>
  <c r="H43" i="8"/>
  <c r="E53" i="8"/>
  <c r="F53" i="8" s="1"/>
  <c r="G53" i="8" s="1"/>
  <c r="D52" i="8"/>
  <c r="H53" i="8"/>
  <c r="E19" i="8"/>
  <c r="D32" i="8"/>
  <c r="E33" i="8"/>
  <c r="F33" i="8" s="1"/>
  <c r="G33" i="8" s="1"/>
  <c r="H21" i="8"/>
  <c r="H44" i="8"/>
  <c r="E28" i="8"/>
  <c r="E27" i="8" s="1"/>
  <c r="C27" i="8"/>
  <c r="G48" i="8"/>
  <c r="G47" i="8" s="1"/>
  <c r="D47" i="8"/>
  <c r="H47" i="8" s="1"/>
  <c r="H25" i="8"/>
  <c r="E12" i="8"/>
  <c r="E11" i="8" s="1"/>
  <c r="C11" i="8"/>
  <c r="D28" i="8"/>
  <c r="D27" i="8" s="1"/>
  <c r="E29" i="8"/>
  <c r="H13" i="8"/>
  <c r="G20" i="8"/>
  <c r="G19" i="8" s="1"/>
  <c r="H19" i="8" s="1"/>
  <c r="G36" i="8"/>
  <c r="G35" i="8" s="1"/>
  <c r="D23" i="8"/>
  <c r="F24" i="8"/>
  <c r="O20" i="4"/>
  <c r="R20" i="4" s="1"/>
  <c r="R19" i="4"/>
  <c r="K11" i="1"/>
  <c r="P11" i="2"/>
  <c r="P12" i="2" s="1"/>
  <c r="Q11" i="2"/>
  <c r="Q12" i="2" s="1"/>
  <c r="O11" i="2"/>
  <c r="Q7" i="4"/>
  <c r="Q8" i="4" s="1"/>
  <c r="O7" i="4"/>
  <c r="P7" i="4"/>
  <c r="P8" i="4" s="1"/>
  <c r="K7" i="5"/>
  <c r="Q36" i="2"/>
  <c r="R36" i="2" s="1"/>
  <c r="R35" i="2"/>
  <c r="P13" i="5"/>
  <c r="P14" i="5" s="1"/>
  <c r="O13" i="5"/>
  <c r="Q13" i="5"/>
  <c r="Q14" i="5" s="1"/>
  <c r="K17" i="5"/>
  <c r="P17" i="4"/>
  <c r="P18" i="4" s="1"/>
  <c r="O17" i="4"/>
  <c r="Q17" i="4"/>
  <c r="Q18" i="4" s="1"/>
  <c r="O12" i="13"/>
  <c r="R12" i="13" s="1"/>
  <c r="R11" i="13"/>
  <c r="O8" i="2"/>
  <c r="R8" i="2" s="1"/>
  <c r="R7" i="2"/>
  <c r="O40" i="1"/>
  <c r="R40" i="1" s="1"/>
  <c r="R39" i="1"/>
  <c r="P33" i="1"/>
  <c r="P34" i="1" s="1"/>
  <c r="O33" i="1"/>
  <c r="K33" i="4"/>
  <c r="Q33" i="1"/>
  <c r="Q34" i="1" s="1"/>
  <c r="Q31" i="4"/>
  <c r="Q32" i="4" s="1"/>
  <c r="K31" i="5"/>
  <c r="O31" i="4"/>
  <c r="P31" i="4"/>
  <c r="P32" i="4" s="1"/>
  <c r="Q39" i="4"/>
  <c r="Q40" i="4" s="1"/>
  <c r="O39" i="4"/>
  <c r="K39" i="5"/>
  <c r="P39" i="4"/>
  <c r="P40" i="4" s="1"/>
  <c r="O32" i="1"/>
  <c r="R32" i="1" s="1"/>
  <c r="R31" i="1"/>
  <c r="O49" i="2"/>
  <c r="R49" i="2" s="1"/>
  <c r="R48" i="2"/>
  <c r="O18" i="2"/>
  <c r="R18" i="2" s="1"/>
  <c r="R17" i="2"/>
  <c r="R39" i="2"/>
  <c r="O40" i="2"/>
  <c r="R40" i="2" s="1"/>
  <c r="O18" i="1"/>
  <c r="R18" i="1" s="1"/>
  <c r="R17" i="1"/>
  <c r="P29" i="5"/>
  <c r="P30" i="5" s="1"/>
  <c r="O29" i="5"/>
  <c r="Q29" i="5"/>
  <c r="Q30" i="5" s="1"/>
  <c r="R9" i="1"/>
  <c r="O10" i="1"/>
  <c r="R10" i="1" s="1"/>
  <c r="R21" i="13"/>
  <c r="O22" i="13"/>
  <c r="R22" i="13" s="1"/>
  <c r="P21" i="1"/>
  <c r="P22" i="1" s="1"/>
  <c r="K21" i="4"/>
  <c r="Q21" i="1"/>
  <c r="Q22" i="1" s="1"/>
  <c r="O21" i="1"/>
  <c r="O8" i="1"/>
  <c r="O43" i="4"/>
  <c r="K43" i="5"/>
  <c r="Q43" i="4"/>
  <c r="Q44" i="4" s="1"/>
  <c r="P43" i="4"/>
  <c r="P44" i="4" s="1"/>
  <c r="O20" i="5"/>
  <c r="R20" i="5" s="1"/>
  <c r="R19" i="5"/>
  <c r="O22" i="2"/>
  <c r="R22" i="2" s="1"/>
  <c r="R21" i="2"/>
  <c r="P27" i="2"/>
  <c r="P28" i="2" s="1"/>
  <c r="O27" i="2"/>
  <c r="K27" i="1"/>
  <c r="Q27" i="2"/>
  <c r="Q28" i="2" s="1"/>
  <c r="K50" i="1"/>
  <c r="P50" i="2"/>
  <c r="P51" i="2" s="1"/>
  <c r="O50" i="2"/>
  <c r="Q50" i="2"/>
  <c r="Q51" i="2" s="1"/>
  <c r="O53" i="13"/>
  <c r="R53" i="13" s="1"/>
  <c r="R52" i="13"/>
  <c r="O44" i="2"/>
  <c r="R44" i="2" s="1"/>
  <c r="R43" i="2"/>
  <c r="O57" i="13"/>
  <c r="R57" i="13" s="1"/>
  <c r="R56" i="13"/>
  <c r="O14" i="4"/>
  <c r="R14" i="4" s="1"/>
  <c r="R13" i="4"/>
  <c r="R52" i="2"/>
  <c r="O53" i="2"/>
  <c r="R53" i="2" s="1"/>
  <c r="K9" i="5"/>
  <c r="P9" i="4"/>
  <c r="P10" i="4" s="1"/>
  <c r="O9" i="4"/>
  <c r="Q9" i="4"/>
  <c r="Q10" i="4" s="1"/>
  <c r="R29" i="4"/>
  <c r="O30" i="4"/>
  <c r="R30" i="4" s="1"/>
  <c r="O59" i="4"/>
  <c r="R59" i="4" s="1"/>
  <c r="R58" i="4"/>
  <c r="O35" i="4"/>
  <c r="Q35" i="4"/>
  <c r="Q36" i="4" s="1"/>
  <c r="K35" i="5"/>
  <c r="P35" i="4"/>
  <c r="P36" i="4" s="1"/>
  <c r="Q56" i="2"/>
  <c r="Q57" i="2" s="1"/>
  <c r="K56" i="1"/>
  <c r="P56" i="2"/>
  <c r="P57" i="2" s="1"/>
  <c r="O56" i="2"/>
  <c r="R48" i="1"/>
  <c r="O49" i="1"/>
  <c r="R49" i="1" s="1"/>
  <c r="R15" i="1"/>
  <c r="O16" i="1"/>
  <c r="R16" i="1" s="1"/>
  <c r="Q23" i="4"/>
  <c r="Q24" i="4" s="1"/>
  <c r="O23" i="4"/>
  <c r="K23" i="5"/>
  <c r="P23" i="4"/>
  <c r="P24" i="4" s="1"/>
  <c r="P45" i="1"/>
  <c r="P46" i="1" s="1"/>
  <c r="O45" i="1"/>
  <c r="Q45" i="1"/>
  <c r="Q46" i="1" s="1"/>
  <c r="K45" i="4"/>
  <c r="P37" i="4"/>
  <c r="P38" i="4" s="1"/>
  <c r="K37" i="5"/>
  <c r="Q37" i="4"/>
  <c r="Q38" i="4" s="1"/>
  <c r="O37" i="4"/>
  <c r="P26" i="4"/>
  <c r="R26" i="4" s="1"/>
  <c r="R25" i="4"/>
  <c r="R42" i="2"/>
  <c r="Q15" i="4"/>
  <c r="Q16" i="4" s="1"/>
  <c r="K15" i="5"/>
  <c r="O15" i="4"/>
  <c r="P15" i="4"/>
  <c r="P16" i="4" s="1"/>
  <c r="Q52" i="1"/>
  <c r="Q53" i="1" s="1"/>
  <c r="K52" i="4"/>
  <c r="P52" i="1"/>
  <c r="P53" i="1" s="1"/>
  <c r="O52" i="1"/>
  <c r="O24" i="1"/>
  <c r="R24" i="1" s="1"/>
  <c r="R23" i="1"/>
  <c r="P38" i="1"/>
  <c r="R38" i="1" s="1"/>
  <c r="R37" i="1"/>
  <c r="O36" i="1"/>
  <c r="R36" i="1" s="1"/>
  <c r="R35" i="1"/>
  <c r="P49" i="13"/>
  <c r="R49" i="13" s="1"/>
  <c r="R48" i="13"/>
  <c r="O44" i="1"/>
  <c r="R44" i="1" s="1"/>
  <c r="R43" i="1"/>
  <c r="Q48" i="4"/>
  <c r="Q49" i="4" s="1"/>
  <c r="K48" i="5"/>
  <c r="P48" i="4"/>
  <c r="P49" i="4" s="1"/>
  <c r="O48" i="4"/>
  <c r="K41" i="4"/>
  <c r="P41" i="1"/>
  <c r="P42" i="1" s="1"/>
  <c r="O41" i="1"/>
  <c r="Q41" i="1"/>
  <c r="Q42" i="1" s="1"/>
  <c r="R62" i="13"/>
  <c r="R72" i="13" s="1"/>
  <c r="B7" i="7" s="1"/>
  <c r="R33" i="2"/>
  <c r="O34" i="2"/>
  <c r="R34" i="2" s="1"/>
  <c r="R27" i="13"/>
  <c r="R61" i="13" s="1"/>
  <c r="G9" i="15"/>
  <c r="G23" i="7"/>
  <c r="R7" i="1" l="1"/>
  <c r="R8" i="1"/>
  <c r="G6" i="15"/>
  <c r="E7" i="8"/>
  <c r="H33" i="8"/>
  <c r="D15" i="8"/>
  <c r="D55" i="8" s="1"/>
  <c r="R101" i="2" s="1"/>
  <c r="E16" i="8"/>
  <c r="E15" i="8" s="1"/>
  <c r="F35" i="8"/>
  <c r="H35" i="8" s="1"/>
  <c r="H36" i="8"/>
  <c r="F8" i="8"/>
  <c r="F29" i="8"/>
  <c r="G29" i="8" s="1"/>
  <c r="H48" i="8"/>
  <c r="C55" i="8"/>
  <c r="D51" i="8"/>
  <c r="E52" i="8"/>
  <c r="E51" i="8" s="1"/>
  <c r="C56" i="8"/>
  <c r="R105" i="13"/>
  <c r="F28" i="8"/>
  <c r="F27" i="8" s="1"/>
  <c r="H27" i="8" s="1"/>
  <c r="G28" i="8"/>
  <c r="G27" i="8" s="1"/>
  <c r="F23" i="8"/>
  <c r="G24" i="8"/>
  <c r="G23" i="8" s="1"/>
  <c r="G40" i="8"/>
  <c r="G39" i="8" s="1"/>
  <c r="H39" i="8" s="1"/>
  <c r="D54" i="8"/>
  <c r="D31" i="8"/>
  <c r="E32" i="8"/>
  <c r="E31" i="8" s="1"/>
  <c r="H20" i="8"/>
  <c r="H23" i="8"/>
  <c r="F12" i="8"/>
  <c r="H40" i="8"/>
  <c r="R71" i="13"/>
  <c r="R73" i="13" s="1"/>
  <c r="B5" i="7"/>
  <c r="O49" i="4"/>
  <c r="R49" i="4" s="1"/>
  <c r="R48" i="4"/>
  <c r="O46" i="1"/>
  <c r="R46" i="1" s="1"/>
  <c r="R45" i="1"/>
  <c r="P21" i="4"/>
  <c r="P22" i="4" s="1"/>
  <c r="K21" i="5"/>
  <c r="Q21" i="4"/>
  <c r="Q22" i="4" s="1"/>
  <c r="O21" i="4"/>
  <c r="O36" i="4"/>
  <c r="R36" i="4" s="1"/>
  <c r="R35" i="4"/>
  <c r="O9" i="5"/>
  <c r="Q9" i="5"/>
  <c r="Q10" i="5" s="1"/>
  <c r="P9" i="5"/>
  <c r="P10" i="5" s="1"/>
  <c r="K27" i="4"/>
  <c r="O27" i="1"/>
  <c r="Q27" i="1"/>
  <c r="Q28" i="1" s="1"/>
  <c r="P27" i="1"/>
  <c r="P28" i="1" s="1"/>
  <c r="O31" i="5"/>
  <c r="Q31" i="5"/>
  <c r="Q32" i="5" s="1"/>
  <c r="P31" i="5"/>
  <c r="P32" i="5" s="1"/>
  <c r="R61" i="2"/>
  <c r="O32" i="4"/>
  <c r="R32" i="4" s="1"/>
  <c r="R31" i="4"/>
  <c r="R7" i="4"/>
  <c r="O8" i="4"/>
  <c r="R8" i="4" s="1"/>
  <c r="O48" i="5"/>
  <c r="Q48" i="5"/>
  <c r="Q49" i="5" s="1"/>
  <c r="P48" i="5"/>
  <c r="P49" i="5" s="1"/>
  <c r="O38" i="4"/>
  <c r="R38" i="4" s="1"/>
  <c r="R37" i="4"/>
  <c r="O57" i="2"/>
  <c r="R57" i="2" s="1"/>
  <c r="R56" i="2"/>
  <c r="O28" i="2"/>
  <c r="R28" i="2" s="1"/>
  <c r="R27" i="2"/>
  <c r="Q43" i="5"/>
  <c r="Q44" i="5" s="1"/>
  <c r="P43" i="5"/>
  <c r="P44" i="5" s="1"/>
  <c r="O43" i="5"/>
  <c r="O14" i="5"/>
  <c r="R14" i="5" s="1"/>
  <c r="R13" i="5"/>
  <c r="O12" i="2"/>
  <c r="R12" i="2" s="1"/>
  <c r="R62" i="2" s="1"/>
  <c r="R72" i="2" s="1"/>
  <c r="C7" i="7" s="1"/>
  <c r="R11" i="2"/>
  <c r="Q17" i="5"/>
  <c r="Q18" i="5" s="1"/>
  <c r="P17" i="5"/>
  <c r="P18" i="5" s="1"/>
  <c r="O17" i="5"/>
  <c r="Q23" i="5"/>
  <c r="Q24" i="5" s="1"/>
  <c r="P23" i="5"/>
  <c r="P24" i="5" s="1"/>
  <c r="O23" i="5"/>
  <c r="O44" i="4"/>
  <c r="R44" i="4" s="1"/>
  <c r="R43" i="4"/>
  <c r="O16" i="4"/>
  <c r="R16" i="4" s="1"/>
  <c r="R15" i="4"/>
  <c r="Q37" i="5"/>
  <c r="Q38" i="5" s="1"/>
  <c r="P37" i="5"/>
  <c r="P38" i="5" s="1"/>
  <c r="O37" i="5"/>
  <c r="R23" i="4"/>
  <c r="O24" i="4"/>
  <c r="R24" i="4" s="1"/>
  <c r="O56" i="1"/>
  <c r="Q56" i="1"/>
  <c r="Q57" i="1" s="1"/>
  <c r="P56" i="1"/>
  <c r="P57" i="1" s="1"/>
  <c r="K56" i="4"/>
  <c r="Q39" i="5"/>
  <c r="Q40" i="5" s="1"/>
  <c r="P39" i="5"/>
  <c r="P40" i="5" s="1"/>
  <c r="O39" i="5"/>
  <c r="K33" i="5"/>
  <c r="P33" i="4"/>
  <c r="P34" i="4" s="1"/>
  <c r="Q33" i="4"/>
  <c r="Q34" i="4" s="1"/>
  <c r="O33" i="4"/>
  <c r="O40" i="4"/>
  <c r="R40" i="4" s="1"/>
  <c r="R39" i="4"/>
  <c r="O34" i="1"/>
  <c r="R34" i="1" s="1"/>
  <c r="R33" i="1"/>
  <c r="K11" i="4"/>
  <c r="O11" i="1"/>
  <c r="Q11" i="1"/>
  <c r="Q12" i="1" s="1"/>
  <c r="P11" i="1"/>
  <c r="P12" i="1" s="1"/>
  <c r="O52" i="4"/>
  <c r="Q52" i="4"/>
  <c r="Q53" i="4" s="1"/>
  <c r="P52" i="4"/>
  <c r="P53" i="4" s="1"/>
  <c r="K52" i="5"/>
  <c r="O15" i="5"/>
  <c r="Q15" i="5"/>
  <c r="Q16" i="5" s="1"/>
  <c r="P15" i="5"/>
  <c r="P16" i="5" s="1"/>
  <c r="O53" i="1"/>
  <c r="R53" i="1" s="1"/>
  <c r="R52" i="1"/>
  <c r="P45" i="4"/>
  <c r="P46" i="4" s="1"/>
  <c r="K45" i="5"/>
  <c r="Q45" i="4"/>
  <c r="Q46" i="4" s="1"/>
  <c r="O45" i="4"/>
  <c r="O22" i="1"/>
  <c r="R22" i="1" s="1"/>
  <c r="R21" i="1"/>
  <c r="O18" i="4"/>
  <c r="R18" i="4" s="1"/>
  <c r="R17" i="4"/>
  <c r="Q7" i="5"/>
  <c r="Q8" i="5" s="1"/>
  <c r="O7" i="5"/>
  <c r="P7" i="5"/>
  <c r="P8" i="5" s="1"/>
  <c r="O42" i="1"/>
  <c r="R42" i="1" s="1"/>
  <c r="R41" i="1"/>
  <c r="O51" i="2"/>
  <c r="R51" i="2" s="1"/>
  <c r="R50" i="2"/>
  <c r="K41" i="5"/>
  <c r="P41" i="4"/>
  <c r="P42" i="4" s="1"/>
  <c r="Q41" i="4"/>
  <c r="Q42" i="4" s="1"/>
  <c r="O41" i="4"/>
  <c r="P35" i="5"/>
  <c r="P36" i="5" s="1"/>
  <c r="O35" i="5"/>
  <c r="Q35" i="5"/>
  <c r="Q36" i="5" s="1"/>
  <c r="O10" i="4"/>
  <c r="R10" i="4" s="1"/>
  <c r="R9" i="4"/>
  <c r="Q50" i="1"/>
  <c r="Q51" i="1" s="1"/>
  <c r="K50" i="4"/>
  <c r="P50" i="1"/>
  <c r="P51" i="1" s="1"/>
  <c r="O50" i="1"/>
  <c r="O30" i="5"/>
  <c r="R30" i="5" s="1"/>
  <c r="R29" i="5"/>
  <c r="C21" i="7" l="1"/>
  <c r="A101" i="2"/>
  <c r="C7" i="15" s="1"/>
  <c r="F7" i="8"/>
  <c r="G8" i="8"/>
  <c r="H28" i="8"/>
  <c r="A105" i="13"/>
  <c r="B8" i="15" s="1"/>
  <c r="B22" i="7"/>
  <c r="R105" i="2"/>
  <c r="D56" i="8"/>
  <c r="E55" i="8"/>
  <c r="R101" i="1" s="1"/>
  <c r="R101" i="13"/>
  <c r="F16" i="8"/>
  <c r="F15" i="8" s="1"/>
  <c r="E54" i="8"/>
  <c r="F11" i="8"/>
  <c r="G12" i="8"/>
  <c r="G11" i="8" s="1"/>
  <c r="H12" i="8"/>
  <c r="F52" i="8"/>
  <c r="F51" i="8" s="1"/>
  <c r="H24" i="8"/>
  <c r="F32" i="8"/>
  <c r="F31" i="8" s="1"/>
  <c r="H29" i="8"/>
  <c r="Q21" i="5"/>
  <c r="Q22" i="5" s="1"/>
  <c r="O21" i="5"/>
  <c r="P21" i="5"/>
  <c r="P22" i="5" s="1"/>
  <c r="O34" i="4"/>
  <c r="R34" i="4" s="1"/>
  <c r="R33" i="4"/>
  <c r="R41" i="4"/>
  <c r="O42" i="4"/>
  <c r="R42" i="4" s="1"/>
  <c r="O12" i="1"/>
  <c r="R12" i="1" s="1"/>
  <c r="R11" i="1"/>
  <c r="Q50" i="4"/>
  <c r="Q51" i="4" s="1"/>
  <c r="K50" i="5"/>
  <c r="P50" i="4"/>
  <c r="P51" i="4" s="1"/>
  <c r="O50" i="4"/>
  <c r="R45" i="4"/>
  <c r="O46" i="4"/>
  <c r="R46" i="4" s="1"/>
  <c r="O16" i="5"/>
  <c r="R16" i="5" s="1"/>
  <c r="R15" i="5"/>
  <c r="O11" i="4"/>
  <c r="K11" i="5"/>
  <c r="Q11" i="4"/>
  <c r="Q12" i="4" s="1"/>
  <c r="P11" i="4"/>
  <c r="P12" i="4" s="1"/>
  <c r="Q33" i="5"/>
  <c r="Q34" i="5" s="1"/>
  <c r="P33" i="5"/>
  <c r="P34" i="5" s="1"/>
  <c r="O33" i="5"/>
  <c r="O57" i="1"/>
  <c r="R57" i="1" s="1"/>
  <c r="R56" i="1"/>
  <c r="O10" i="5"/>
  <c r="R10" i="5" s="1"/>
  <c r="R9" i="5"/>
  <c r="R43" i="5"/>
  <c r="O44" i="5"/>
  <c r="R44" i="5" s="1"/>
  <c r="O41" i="5"/>
  <c r="Q41" i="5"/>
  <c r="Q42" i="5" s="1"/>
  <c r="P41" i="5"/>
  <c r="P42" i="5" s="1"/>
  <c r="O8" i="5"/>
  <c r="R8" i="5" s="1"/>
  <c r="R7" i="5"/>
  <c r="P45" i="5"/>
  <c r="P46" i="5" s="1"/>
  <c r="O45" i="5"/>
  <c r="Q45" i="5"/>
  <c r="Q46" i="5" s="1"/>
  <c r="P52" i="5"/>
  <c r="P53" i="5" s="1"/>
  <c r="O52" i="5"/>
  <c r="Q52" i="5"/>
  <c r="Q53" i="5" s="1"/>
  <c r="O40" i="5"/>
  <c r="R40" i="5" s="1"/>
  <c r="R39" i="5"/>
  <c r="O49" i="5"/>
  <c r="R49" i="5" s="1"/>
  <c r="R48" i="5"/>
  <c r="O32" i="5"/>
  <c r="R32" i="5" s="1"/>
  <c r="R31" i="5"/>
  <c r="O51" i="1"/>
  <c r="R51" i="1" s="1"/>
  <c r="R50" i="1"/>
  <c r="P56" i="4"/>
  <c r="P57" i="4" s="1"/>
  <c r="O56" i="4"/>
  <c r="Q56" i="4"/>
  <c r="Q57" i="4" s="1"/>
  <c r="K56" i="5"/>
  <c r="C5" i="7"/>
  <c r="R71" i="2"/>
  <c r="R73" i="2" s="1"/>
  <c r="O27" i="4"/>
  <c r="K27" i="5"/>
  <c r="Q27" i="4"/>
  <c r="Q28" i="4" s="1"/>
  <c r="P27" i="4"/>
  <c r="P28" i="4" s="1"/>
  <c r="O38" i="5"/>
  <c r="R38" i="5" s="1"/>
  <c r="R37" i="5"/>
  <c r="O24" i="5"/>
  <c r="R24" i="5" s="1"/>
  <c r="R23" i="5"/>
  <c r="O22" i="4"/>
  <c r="R22" i="4" s="1"/>
  <c r="R21" i="4"/>
  <c r="O18" i="5"/>
  <c r="R18" i="5" s="1"/>
  <c r="R17" i="5"/>
  <c r="O36" i="5"/>
  <c r="R36" i="5" s="1"/>
  <c r="R35" i="5"/>
  <c r="O53" i="4"/>
  <c r="R53" i="4" s="1"/>
  <c r="R52" i="4"/>
  <c r="O28" i="1"/>
  <c r="R28" i="1" s="1"/>
  <c r="R27" i="1"/>
  <c r="B5" i="15"/>
  <c r="R131" i="13"/>
  <c r="A36" i="13"/>
  <c r="B21" i="7" l="1"/>
  <c r="A101" i="13"/>
  <c r="B7" i="15" s="1"/>
  <c r="G7" i="8"/>
  <c r="F55" i="8"/>
  <c r="H7" i="8"/>
  <c r="D21" i="7"/>
  <c r="A101" i="1"/>
  <c r="D7" i="15" s="1"/>
  <c r="H11" i="8"/>
  <c r="F54" i="8"/>
  <c r="G32" i="8"/>
  <c r="G31" i="8" s="1"/>
  <c r="H31" i="8" s="1"/>
  <c r="G52" i="8"/>
  <c r="G51" i="8" s="1"/>
  <c r="H51" i="8" s="1"/>
  <c r="C40" i="7"/>
  <c r="H8" i="8"/>
  <c r="G16" i="8"/>
  <c r="G15" i="8" s="1"/>
  <c r="H15" i="8" s="1"/>
  <c r="E56" i="8"/>
  <c r="R105" i="1"/>
  <c r="C22" i="7"/>
  <c r="A105" i="2"/>
  <c r="C8" i="15" s="1"/>
  <c r="O46" i="5"/>
  <c r="R46" i="5" s="1"/>
  <c r="R45" i="5"/>
  <c r="R133" i="13"/>
  <c r="R134" i="13" s="1"/>
  <c r="R137" i="13" s="1"/>
  <c r="R138" i="13" s="1"/>
  <c r="Q56" i="5"/>
  <c r="Q57" i="5" s="1"/>
  <c r="P56" i="5"/>
  <c r="P57" i="5" s="1"/>
  <c r="O56" i="5"/>
  <c r="O51" i="4"/>
  <c r="R51" i="4" s="1"/>
  <c r="R50" i="4"/>
  <c r="O57" i="4"/>
  <c r="R57" i="4" s="1"/>
  <c r="R56" i="4"/>
  <c r="P11" i="5"/>
  <c r="P12" i="5" s="1"/>
  <c r="Q11" i="5"/>
  <c r="Q12" i="5" s="1"/>
  <c r="O11" i="5"/>
  <c r="O50" i="5"/>
  <c r="Q50" i="5"/>
  <c r="Q51" i="5" s="1"/>
  <c r="P50" i="5"/>
  <c r="P51" i="5" s="1"/>
  <c r="R131" i="2"/>
  <c r="C5" i="15"/>
  <c r="C12" i="15" s="1"/>
  <c r="A36" i="2"/>
  <c r="Q27" i="5"/>
  <c r="Q28" i="5" s="1"/>
  <c r="P27" i="5"/>
  <c r="P28" i="5" s="1"/>
  <c r="O27" i="5"/>
  <c r="O12" i="4"/>
  <c r="R12" i="4" s="1"/>
  <c r="R11" i="4"/>
  <c r="R61" i="4" s="1"/>
  <c r="O22" i="5"/>
  <c r="R22" i="5" s="1"/>
  <c r="R21" i="5"/>
  <c r="O28" i="4"/>
  <c r="R28" i="4" s="1"/>
  <c r="R27" i="4"/>
  <c r="R61" i="1"/>
  <c r="O42" i="5"/>
  <c r="R42" i="5" s="1"/>
  <c r="R41" i="5"/>
  <c r="O53" i="5"/>
  <c r="R53" i="5" s="1"/>
  <c r="R52" i="5"/>
  <c r="O34" i="5"/>
  <c r="R34" i="5" s="1"/>
  <c r="R33" i="5"/>
  <c r="R62" i="1"/>
  <c r="R72" i="1" s="1"/>
  <c r="D7" i="7" s="1"/>
  <c r="R62" i="4" l="1"/>
  <c r="R72" i="4" s="1"/>
  <c r="E7" i="7" s="1"/>
  <c r="H16" i="8"/>
  <c r="D22" i="7"/>
  <c r="A105" i="1"/>
  <c r="D8" i="15" s="1"/>
  <c r="H52" i="8"/>
  <c r="H32" i="8"/>
  <c r="R101" i="4"/>
  <c r="G55" i="8"/>
  <c r="R101" i="5" s="1"/>
  <c r="B40" i="7"/>
  <c r="B12" i="15"/>
  <c r="F56" i="8"/>
  <c r="R105" i="4"/>
  <c r="H54" i="8"/>
  <c r="G54" i="8"/>
  <c r="R133" i="2"/>
  <c r="R134" i="2" s="1"/>
  <c r="R137" i="2" s="1"/>
  <c r="R138" i="2" s="1"/>
  <c r="E5" i="7"/>
  <c r="R71" i="4"/>
  <c r="A137" i="13"/>
  <c r="B41" i="7"/>
  <c r="B13" i="15"/>
  <c r="O28" i="5"/>
  <c r="R28" i="5" s="1"/>
  <c r="R27" i="5"/>
  <c r="D40" i="7"/>
  <c r="R11" i="5"/>
  <c r="O12" i="5"/>
  <c r="R12" i="5" s="1"/>
  <c r="R62" i="5" s="1"/>
  <c r="R72" i="5" s="1"/>
  <c r="F7" i="7" s="1"/>
  <c r="G7" i="7" s="1"/>
  <c r="O57" i="5"/>
  <c r="R57" i="5" s="1"/>
  <c r="R56" i="5"/>
  <c r="D5" i="7"/>
  <c r="R71" i="1"/>
  <c r="R73" i="1" s="1"/>
  <c r="O51" i="5"/>
  <c r="R51" i="5" s="1"/>
  <c r="R50" i="5"/>
  <c r="R73" i="4" l="1"/>
  <c r="E5" i="15" s="1"/>
  <c r="E22" i="7"/>
  <c r="A105" i="4"/>
  <c r="E8" i="15" s="1"/>
  <c r="F21" i="7"/>
  <c r="A101" i="5"/>
  <c r="F7" i="15" s="1"/>
  <c r="A101" i="4"/>
  <c r="E7" i="15" s="1"/>
  <c r="E21" i="7"/>
  <c r="E40" i="7" s="1"/>
  <c r="G56" i="8"/>
  <c r="H56" i="8" s="1"/>
  <c r="R105" i="5"/>
  <c r="H55" i="8"/>
  <c r="B42" i="7"/>
  <c r="R61" i="5"/>
  <c r="C41" i="7"/>
  <c r="C42" i="7" s="1"/>
  <c r="C13" i="15"/>
  <c r="C14" i="15" s="1"/>
  <c r="A137" i="2"/>
  <c r="A36" i="1"/>
  <c r="D5" i="15"/>
  <c r="R131" i="1"/>
  <c r="B14" i="15"/>
  <c r="A36" i="4" l="1"/>
  <c r="R131" i="4"/>
  <c r="R133" i="4" s="1"/>
  <c r="R134" i="4" s="1"/>
  <c r="R137" i="4" s="1"/>
  <c r="F22" i="7"/>
  <c r="G22" i="7" s="1"/>
  <c r="A105" i="5"/>
  <c r="F8" i="15" s="1"/>
  <c r="G8" i="15" s="1"/>
  <c r="G21" i="7"/>
  <c r="E12" i="15"/>
  <c r="G7" i="15"/>
  <c r="R133" i="1"/>
  <c r="R134" i="1" s="1"/>
  <c r="R137" i="1" s="1"/>
  <c r="R71" i="5"/>
  <c r="R73" i="5" s="1"/>
  <c r="F5" i="7"/>
  <c r="D12" i="15"/>
  <c r="E13" i="15" l="1"/>
  <c r="E14" i="15" s="1"/>
  <c r="E41" i="7"/>
  <c r="E42" i="7" s="1"/>
  <c r="A136" i="4"/>
  <c r="A137" i="4"/>
  <c r="F40" i="7"/>
  <c r="G5" i="7"/>
  <c r="G40" i="7" s="1"/>
  <c r="F5" i="15"/>
  <c r="R131" i="5"/>
  <c r="A36" i="5"/>
  <c r="D41" i="7"/>
  <c r="D13" i="15"/>
  <c r="D14" i="15" s="1"/>
  <c r="A136" i="1"/>
  <c r="A137" i="1"/>
  <c r="R138" i="4"/>
  <c r="R138" i="1"/>
  <c r="F12" i="15" l="1"/>
  <c r="G5" i="15"/>
  <c r="G12" i="15" s="1"/>
  <c r="D42" i="7"/>
  <c r="R133" i="5"/>
  <c r="R134" i="5" s="1"/>
  <c r="R137" i="5" s="1"/>
  <c r="A137" i="5" l="1"/>
  <c r="F13" i="15"/>
  <c r="G13" i="15" s="1"/>
  <c r="G14" i="15" s="1"/>
  <c r="F41" i="7"/>
  <c r="A136" i="5"/>
  <c r="R138" i="5"/>
  <c r="F14" i="15" l="1"/>
  <c r="F42" i="7"/>
  <c r="G41" i="7"/>
  <c r="G42" i="7" s="1"/>
</calcChain>
</file>

<file path=xl/sharedStrings.xml><?xml version="1.0" encoding="utf-8"?>
<sst xmlns="http://schemas.openxmlformats.org/spreadsheetml/2006/main" count="1647" uniqueCount="282">
  <si>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</si>
  <si>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</si>
  <si>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</si>
  <si>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</si>
  <si>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</si>
  <si>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</si>
  <si>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</si>
  <si>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</si>
  <si>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</si>
  <si>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</si>
  <si>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</si>
  <si>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</si>
  <si>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</si>
  <si>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</si>
  <si>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</si>
  <si>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</si>
  <si>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</si>
  <si>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</si>
  <si>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</si>
  <si>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</si>
  <si>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</si>
  <si>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</si>
  <si>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</si>
  <si>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</si>
  <si>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</si>
  <si>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</si>
  <si>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</si>
  <si>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</si>
  <si>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</si>
  <si>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</si>
  <si>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</si>
  <si>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</si>
  <si>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</si>
  <si>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</si>
  <si>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</si>
  <si>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</si>
  <si>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</si>
  <si>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</si>
  <si>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</si>
  <si>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</si>
  <si>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</si>
  <si>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</si>
  <si>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</si>
  <si>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</si>
  <si>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</si>
  <si>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</si>
  <si>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</si>
  <si>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</si>
  <si>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</si>
  <si>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</si>
  <si>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</si>
  <si>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</si>
  <si>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</si>
  <si>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</si>
  <si>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</si>
  <si>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</si>
  <si>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</si>
  <si>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</si>
  <si>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</si>
  <si>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</si>
  <si>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</si>
  <si>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</si>
  <si>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</si>
  <si>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</si>
  <si>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</si>
  <si>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</si>
  <si>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</si>
  <si>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</si>
  <si>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</si>
  <si>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</si>
  <si>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</si>
  <si>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</si>
  <si>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</si>
  <si>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</si>
  <si>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</si>
  <si>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</si>
  <si>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</si>
  <si>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</si>
  <si>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</si>
  <si>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</si>
  <si>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</si>
  <si>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</si>
  <si>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</si>
  <si>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</si>
  <si>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</si>
  <si>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</si>
  <si>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</si>
  <si>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</si>
  <si>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</si>
  <si>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</si>
  <si>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</si>
  <si>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</si>
  <si>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</si>
  <si>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</si>
  <si>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</si>
  <si>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</si>
  <si>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</si>
  <si>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</si>
  <si>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</si>
  <si>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</si>
  <si>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</si>
  <si>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</si>
  <si>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</si>
  <si>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</si>
  <si>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</si>
  <si>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</si>
  <si>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</si>
  <si>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</si>
  <si>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</si>
  <si>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</si>
  <si>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</si>
  <si>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</si>
  <si>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</si>
  <si>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</si>
  <si>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</si>
  <si>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</si>
  <si>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</si>
  <si>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</si>
  <si>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</si>
  <si>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</si>
  <si>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</si>
  <si>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</si>
  <si>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</si>
  <si>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</si>
  <si>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</si>
  <si>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</si>
  <si>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</si>
  <si>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</si>
  <si>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</si>
  <si>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</si>
  <si>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</si>
  <si>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</si>
  <si>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</si>
  <si>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</si>
  <si>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</si>
  <si>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</si>
  <si>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</si>
  <si>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</si>
  <si>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</si>
  <si>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</si>
  <si>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</si>
  <si>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</si>
  <si>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</si>
  <si>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</si>
  <si>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</si>
  <si>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</si>
  <si>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</si>
  <si>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</si>
  <si>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</si>
  <si>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</si>
  <si>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</si>
  <si>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</si>
  <si>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</si>
  <si>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</si>
  <si>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</si>
  <si>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</si>
  <si>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</si>
  <si>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</si>
  <si>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</si>
  <si>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</si>
  <si>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</si>
  <si>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</si>
  <si>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</si>
  <si>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</si>
  <si>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</si>
  <si>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</si>
  <si>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</si>
  <si>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</si>
  <si>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</si>
  <si>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</si>
  <si>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</si>
  <si>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</si>
  <si>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</si>
  <si>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</si>
  <si>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</si>
  <si>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</si>
  <si>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</si>
  <si>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</si>
  <si>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</si>
  <si>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</si>
  <si>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</si>
  <si>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</si>
  <si>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</si>
  <si>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</si>
  <si>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</si>
  <si>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</si>
  <si>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</si>
  <si>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</si>
  <si>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</si>
  <si>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</si>
  <si>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</si>
  <si>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</si>
  <si>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</si>
  <si>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</si>
  <si>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</si>
  <si>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</si>
  <si>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</si>
  <si>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</si>
  <si>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</si>
  <si>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</si>
  <si>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</si>
  <si>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</si>
  <si>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</si>
  <si>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</si>
  <si>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</si>
  <si>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</si>
  <si>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</si>
  <si>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</si>
  <si>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</si>
  <si>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</si>
  <si>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</si>
  <si>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</si>
  <si>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</si>
  <si>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</si>
  <si>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</si>
  <si>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</si>
  <si>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</si>
  <si>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</si>
  <si>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</si>
  <si>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</si>
  <si>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</si>
  <si>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</si>
  <si>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</si>
  <si>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</si>
  <si>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</si>
  <si>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</si>
  <si>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</si>
  <si>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</si>
  <si>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</si>
  <si>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</si>
  <si>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</si>
  <si>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</si>
  <si>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</si>
  <si>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</si>
  <si>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</si>
  <si>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</si>
  <si>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</si>
  <si>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</si>
  <si>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</si>
  <si>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</si>
  <si>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</si>
  <si>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</si>
  <si>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</si>
  <si>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</si>
  <si>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</si>
  <si>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</si>
  <si>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</si>
  <si>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</si>
  <si>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</si>
  <si>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</si>
  <si>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</si>
  <si>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</si>
  <si>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</si>
  <si>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</si>
  <si>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</si>
  <si>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</si>
  <si>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</si>
  <si>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</si>
  <si>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</si>
  <si>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</si>
  <si>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</si>
  <si>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</si>
  <si>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</si>
  <si>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</si>
  <si>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</si>
  <si>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</si>
  <si>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</si>
  <si>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</si>
  <si>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</si>
  <si>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</si>
  <si>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</si>
  <si>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</si>
  <si>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</si>
  <si>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FRINGE Types</t>
  </si>
  <si>
    <t>Rates 24-25</t>
  </si>
  <si>
    <t>Staff</t>
  </si>
  <si>
    <t>Non Student OPS</t>
  </si>
  <si>
    <t>Graduate Students</t>
  </si>
  <si>
    <t>Admin/Faculty except COM</t>
  </si>
  <si>
    <t>Student OPS</t>
  </si>
  <si>
    <t>Total
Year 1 - 5</t>
  </si>
  <si>
    <t xml:space="preserve">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</si>
</sst>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8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2" fillId="0" borderId="0" xfId="0" applyFont="1"/>
    <xf numFmtId="0" fontId="12" fillId="4" borderId="0" xfId="0" applyFont="1" applyFill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vertical="center" wrapText="1"/>
    </xf>
    <xf numFmtId="43" fontId="14" fillId="0" borderId="29" xfId="1" applyFont="1" applyFill="1" applyBorder="1" applyAlignment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7" fontId="17" fillId="0" borderId="46" xfId="0" applyNumberFormat="1" applyFont="1" applyBorder="1" applyAlignment="1">
      <alignment vertical="top" wrapText="1"/>
    </xf>
    <xf numFmtId="3" fontId="3" fillId="0" borderId="43" xfId="0" applyNumberFormat="1" applyFont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35" xfId="0" applyBorder="1"/>
    <xf numFmtId="7" fontId="17" fillId="0" borderId="4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13" fillId="0" borderId="39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right"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31" xfId="0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Border="1" applyAlignment="1" applyProtection="1">
      <alignment horizontal="center"/>
      <protection locked="0"/>
    </xf>
    <xf numFmtId="9" fontId="0" fillId="0" borderId="63" xfId="0" applyNumberFormat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9" fontId="0" fillId="0" borderId="64" xfId="0" applyNumberFormat="1" applyBorder="1" applyAlignment="1" applyProtection="1">
      <alignment horizontal="center"/>
      <protection locked="0"/>
    </xf>
    <xf numFmtId="44" fontId="3" fillId="0" borderId="23" xfId="2" applyFont="1" applyFill="1" applyBorder="1" applyAlignment="1">
      <alignment horizontal="right"/>
    </xf>
    <xf numFmtId="0" fontId="6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Fill="1" applyBorder="1"/>
    <xf numFmtId="0" fontId="1" fillId="0" borderId="0" xfId="4"/>
    <xf numFmtId="0" fontId="1" fillId="0" borderId="53" xfId="4" applyBorder="1"/>
    <xf numFmtId="44" fontId="14" fillId="0" borderId="12" xfId="4" applyNumberFormat="1" applyFont="1" applyBorder="1"/>
    <xf numFmtId="44" fontId="14" fillId="0" borderId="51" xfId="4" applyNumberFormat="1" applyFont="1" applyBorder="1"/>
    <xf numFmtId="44" fontId="14" fillId="0" borderId="34" xfId="4" applyNumberFormat="1" applyFont="1" applyBorder="1"/>
    <xf numFmtId="0" fontId="14" fillId="0" borderId="19" xfId="4" applyFont="1" applyBorder="1"/>
    <xf numFmtId="0" fontId="1" fillId="0" borderId="31" xfId="4" applyBorder="1"/>
    <xf numFmtId="44" fontId="14" fillId="0" borderId="46" xfId="4" applyNumberFormat="1" applyFont="1" applyBorder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/>
    <xf numFmtId="44" fontId="14" fillId="0" borderId="52" xfId="4" applyNumberFormat="1" applyFont="1" applyBorder="1"/>
    <xf numFmtId="44" fontId="14" fillId="0" borderId="0" xfId="4" applyNumberFormat="1" applyFo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71" xfId="0" applyNumberFormat="1" applyFont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Border="1" applyAlignment="1">
      <alignment horizontal="right"/>
    </xf>
    <xf numFmtId="10" fontId="12" fillId="0" borderId="0" xfId="0" applyNumberFormat="1" applyFont="1"/>
    <xf numFmtId="0" fontId="14" fillId="0" borderId="24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left" indent="1"/>
    </xf>
    <xf numFmtId="0" fontId="20" fillId="0" borderId="18" xfId="0" applyFont="1" applyBorder="1" applyAlignment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31" xfId="4" applyFont="1" applyBorder="1" applyAlignment="1">
      <alignment horizontal="right"/>
    </xf>
    <xf numFmtId="0" fontId="11" fillId="0" borderId="0" xfId="4" applyFont="1" applyAlignment="1">
      <alignment horizontal="right"/>
    </xf>
    <xf numFmtId="0" fontId="11" fillId="0" borderId="54" xfId="4" applyFont="1" applyBorder="1" applyAlignment="1">
      <alignment horizontal="right"/>
    </xf>
    <xf numFmtId="0" fontId="20" fillId="0" borderId="50" xfId="4" applyFont="1" applyBorder="1" applyAlignment="1">
      <alignment horizontal="left" indent="1"/>
    </xf>
    <xf numFmtId="0" fontId="20" fillId="0" borderId="18" xfId="4" applyFont="1" applyBorder="1" applyAlignment="1">
      <alignment horizontal="left" indent="1"/>
    </xf>
    <xf numFmtId="0" fontId="11" fillId="0" borderId="38" xfId="4" applyFont="1" applyBorder="1" applyAlignment="1">
      <alignment horizontal="right"/>
    </xf>
    <xf numFmtId="0" fontId="11" fillId="0" borderId="36" xfId="4" applyFont="1" applyBorder="1" applyAlignment="1">
      <alignment horizontal="right"/>
    </xf>
    <xf numFmtId="0" fontId="11" fillId="0" borderId="42" xfId="4" applyFont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0" fontId="6" fillId="0" borderId="5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 horizontal="right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60" xfId="0" applyFont="1" applyBorder="1"/>
    <xf numFmtId="0" fontId="3" fillId="0" borderId="26" xfId="0" applyFont="1" applyBorder="1"/>
    <xf numFmtId="0" fontId="3" fillId="0" borderId="7" xfId="0" applyFont="1" applyBorder="1"/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3" fillId="0" borderId="56" xfId="0" applyFont="1" applyBorder="1"/>
    <xf numFmtId="0" fontId="3" fillId="0" borderId="11" xfId="0" applyFont="1" applyBorder="1"/>
    <xf numFmtId="0" fontId="3" fillId="0" borderId="44" xfId="0" applyFont="1" applyBorder="1"/>
    <xf numFmtId="0" fontId="3" fillId="0" borderId="61" xfId="0" applyFont="1" applyBorder="1"/>
    <xf numFmtId="0" fontId="3" fillId="0" borderId="25" xfId="0" applyFont="1" applyBorder="1"/>
    <xf numFmtId="0" fontId="3" fillId="0" borderId="41" xfId="0" applyFont="1" applyBorder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left" indent="1"/>
    </xf>
    <xf numFmtId="164" fontId="20" fillId="0" borderId="50" xfId="0" applyNumberFormat="1" applyFont="1" applyBorder="1" applyAlignment="1">
      <alignment horizontal="left" indent="1"/>
    </xf>
    <xf numFmtId="164" fontId="20" fillId="0" borderId="18" xfId="0" applyNumberFormat="1" applyFont="1" applyBorder="1" applyAlignment="1">
      <alignment horizontal="left" indent="1"/>
    </xf>
    <xf numFmtId="164" fontId="20" fillId="0" borderId="30" xfId="0" applyNumberFormat="1" applyFont="1" applyBorder="1" applyAlignment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46" xfId="0" applyFont="1" applyBorder="1"/>
    <xf numFmtId="0" fontId="3" fillId="0" borderId="4" xfId="0" applyFont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2" fillId="0" borderId="62" xfId="0" applyFont="1" applyBorder="1" applyAlignment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73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7" fontId="17" fillId="0" borderId="31" xfId="2" applyNumberFormat="1" applyFont="1" applyBorder="1" applyAlignment="1">
      <alignment horizontal="center" vertical="top"/>
    </xf>
    <xf numFmtId="0" fontId="21" fillId="0" borderId="56" xfId="0" applyFont="1" applyBorder="1"/>
    <xf numFmtId="0" fontId="21" fillId="0" borderId="11" xfId="0" applyFont="1" applyBorder="1"/>
    <xf numFmtId="0" fontId="21" fillId="0" borderId="44" xfId="0" applyFont="1" applyBorder="1"/>
    <xf numFmtId="0" fontId="22" fillId="0" borderId="11" xfId="0" applyFont="1" applyBorder="1"/>
    <xf numFmtId="0" fontId="22" fillId="0" borderId="44" xfId="0" applyFont="1" applyBorder="1"/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60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="115" zoomScaleNormal="115" workbookViewId="0">
      <selection activeCell="F43" sqref="F43"/>
    </sheetView>
  </sheetViews>
  <sheetFormatPr defaultColWidth="9.109375" defaultRowHeight="13.2" x14ac:dyDescent="0.25"/>
  <cols>
    <col min="1" max="1" width="4.44140625" style="184" customWidth="1"/>
    <col min="2" max="2" width="9.109375" style="161"/>
    <col min="3" max="3" width="26.44140625" style="161" customWidth="1"/>
    <col min="4" max="4" width="22" style="161" customWidth="1"/>
    <col min="5" max="5" width="18.44140625" style="161" customWidth="1"/>
    <col min="6" max="6" width="16.44140625" style="161" customWidth="1"/>
    <col min="7" max="16384" width="9.109375" style="161"/>
  </cols>
  <sheetData>
    <row r="1" spans="1:6" s="159" customFormat="1" ht="20.100000000000001" customHeight="1" thickBot="1" x14ac:dyDescent="0.35">
      <c r="A1" s="291" t="s">
        <v>25</v>
      </c>
      <c r="B1" s="292"/>
      <c r="C1" s="292"/>
      <c r="D1" s="292"/>
      <c r="E1" s="292"/>
      <c r="F1" s="293"/>
    </row>
    <row r="2" spans="1:6" s="159" customFormat="1" ht="18" customHeight="1" thickBot="1" x14ac:dyDescent="0.35">
      <c r="A2" s="282" t="s">
        <v>187</v>
      </c>
      <c r="B2" s="283"/>
      <c r="C2" s="283"/>
      <c r="D2" s="283"/>
      <c r="E2" s="283"/>
      <c r="F2" s="284"/>
    </row>
    <row r="3" spans="1:6" ht="11.25" customHeight="1" x14ac:dyDescent="0.25">
      <c r="A3" s="294"/>
      <c r="B3" s="295"/>
      <c r="C3" s="295"/>
      <c r="D3" s="295"/>
      <c r="E3" s="295"/>
      <c r="F3" s="296"/>
    </row>
    <row r="4" spans="1:6" s="180" customFormat="1" ht="30.75" customHeight="1" x14ac:dyDescent="0.3">
      <c r="A4" s="297" t="s">
        <v>188</v>
      </c>
      <c r="B4" s="298"/>
      <c r="C4" s="298"/>
      <c r="D4" s="270"/>
      <c r="E4" s="270"/>
      <c r="F4" s="271"/>
    </row>
    <row r="5" spans="1:6" s="180" customFormat="1" ht="15.6" x14ac:dyDescent="0.3">
      <c r="A5" s="299" t="s">
        <v>212</v>
      </c>
      <c r="B5" s="300"/>
      <c r="C5" s="300"/>
      <c r="D5" s="270"/>
      <c r="E5" s="270"/>
      <c r="F5" s="271"/>
    </row>
    <row r="6" spans="1:6" s="180" customFormat="1" ht="15.6" x14ac:dyDescent="0.3">
      <c r="A6" s="299" t="s">
        <v>11</v>
      </c>
      <c r="B6" s="300"/>
      <c r="C6" s="300"/>
      <c r="D6" s="270"/>
      <c r="E6" s="270"/>
      <c r="F6" s="271"/>
    </row>
    <row r="7" spans="1:6" s="180" customFormat="1" ht="15.6" x14ac:dyDescent="0.3">
      <c r="A7" s="299" t="s">
        <v>189</v>
      </c>
      <c r="B7" s="300"/>
      <c r="C7" s="300"/>
      <c r="D7" s="268"/>
      <c r="E7" s="268"/>
      <c r="F7" s="269"/>
    </row>
    <row r="8" spans="1:6" s="180" customFormat="1" ht="15.6" x14ac:dyDescent="0.3">
      <c r="A8" s="299" t="s">
        <v>190</v>
      </c>
      <c r="B8" s="300"/>
      <c r="C8" s="300"/>
      <c r="D8" s="268"/>
      <c r="E8" s="268"/>
      <c r="F8" s="269"/>
    </row>
    <row r="9" spans="1:6" ht="12" customHeight="1" x14ac:dyDescent="0.25">
      <c r="A9" s="279"/>
      <c r="B9" s="280"/>
      <c r="C9" s="280"/>
      <c r="D9" s="280"/>
      <c r="E9" s="280"/>
      <c r="F9" s="281"/>
    </row>
    <row r="10" spans="1:6" s="180" customFormat="1" ht="15.6" x14ac:dyDescent="0.3">
      <c r="A10" s="299" t="s">
        <v>191</v>
      </c>
      <c r="B10" s="300"/>
      <c r="C10" s="300"/>
      <c r="D10" s="270"/>
      <c r="E10" s="270"/>
      <c r="F10" s="271"/>
    </row>
    <row r="11" spans="1:6" s="180" customFormat="1" ht="15.6" x14ac:dyDescent="0.3">
      <c r="A11" s="299" t="s">
        <v>192</v>
      </c>
      <c r="B11" s="300"/>
      <c r="C11" s="300"/>
      <c r="D11" s="272"/>
      <c r="E11" s="272"/>
      <c r="F11" s="273"/>
    </row>
    <row r="12" spans="1:6" s="181" customFormat="1" ht="12" customHeight="1" thickBot="1" x14ac:dyDescent="0.35">
      <c r="A12" s="274"/>
      <c r="B12" s="275"/>
      <c r="C12" s="275"/>
      <c r="D12" s="275"/>
      <c r="E12" s="275"/>
      <c r="F12" s="276"/>
    </row>
    <row r="13" spans="1:6" s="180" customFormat="1" ht="16.2" thickBot="1" x14ac:dyDescent="0.35">
      <c r="A13" s="277" t="s">
        <v>193</v>
      </c>
      <c r="B13" s="263"/>
      <c r="C13" s="263"/>
      <c r="D13" s="263"/>
      <c r="E13" s="263"/>
      <c r="F13" s="278"/>
    </row>
    <row r="14" spans="1:6" s="180" customFormat="1" ht="15.6" x14ac:dyDescent="0.3">
      <c r="A14" s="301"/>
      <c r="B14" s="302"/>
      <c r="C14" s="303"/>
      <c r="D14" s="132" t="s">
        <v>194</v>
      </c>
      <c r="E14" s="133" t="s">
        <v>195</v>
      </c>
      <c r="F14" s="134"/>
    </row>
    <row r="15" spans="1:6" s="180" customFormat="1" ht="15.6" x14ac:dyDescent="0.3">
      <c r="A15" s="288" t="s">
        <v>196</v>
      </c>
      <c r="B15" s="289"/>
      <c r="C15" s="290"/>
      <c r="D15" s="129"/>
      <c r="E15" s="130"/>
      <c r="F15" s="135"/>
    </row>
    <row r="16" spans="1:6" s="180" customFormat="1" ht="15.6" x14ac:dyDescent="0.3">
      <c r="A16" s="288" t="s">
        <v>197</v>
      </c>
      <c r="B16" s="289"/>
      <c r="C16" s="290"/>
      <c r="D16" s="129"/>
      <c r="E16" s="130"/>
      <c r="F16" s="135"/>
    </row>
    <row r="17" spans="1:6" s="180" customFormat="1" ht="15.6" x14ac:dyDescent="0.3">
      <c r="A17" s="288" t="s">
        <v>198</v>
      </c>
      <c r="B17" s="289"/>
      <c r="C17" s="290"/>
      <c r="D17" s="129"/>
      <c r="E17" s="130"/>
      <c r="F17" s="135"/>
    </row>
    <row r="18" spans="1:6" s="180" customFormat="1" ht="15.6" x14ac:dyDescent="0.3">
      <c r="A18" s="288" t="s">
        <v>199</v>
      </c>
      <c r="B18" s="289"/>
      <c r="C18" s="290"/>
      <c r="D18" s="129"/>
      <c r="E18" s="130"/>
      <c r="F18" s="135"/>
    </row>
    <row r="19" spans="1:6" s="180" customFormat="1" ht="15.6" x14ac:dyDescent="0.3">
      <c r="A19" s="288" t="s">
        <v>200</v>
      </c>
      <c r="B19" s="289"/>
      <c r="C19" s="290"/>
      <c r="D19" s="129"/>
      <c r="E19" s="130"/>
      <c r="F19" s="135"/>
    </row>
    <row r="20" spans="1:6" ht="12" customHeight="1" thickBot="1" x14ac:dyDescent="0.3">
      <c r="A20" s="285"/>
      <c r="B20" s="286"/>
      <c r="C20" s="286"/>
      <c r="D20" s="286"/>
      <c r="E20" s="286"/>
      <c r="F20" s="287"/>
    </row>
    <row r="21" spans="1:6" s="159" customFormat="1" ht="18" customHeight="1" thickBot="1" x14ac:dyDescent="0.35">
      <c r="A21" s="282" t="s">
        <v>203</v>
      </c>
      <c r="B21" s="283"/>
      <c r="C21" s="283"/>
      <c r="D21" s="283"/>
      <c r="E21" s="283"/>
      <c r="F21" s="284"/>
    </row>
    <row r="22" spans="1:6" s="180" customFormat="1" ht="15.9" customHeight="1" thickBot="1" x14ac:dyDescent="0.35">
      <c r="A22" s="277" t="str">
        <f>_xlfn.CONCAT("A.1. - FACULTY / ADMINISTRATIVE SALARY (fringe at ",TEXT(100*'Valid Values and Workbook Info'!$B$10,"##.##"),"%)")</f>
        <v>A.1. - FACULTY / ADMINISTRATIVE SALARY (fringe at 28.83%)</v>
      </c>
      <c r="B22" s="263"/>
      <c r="C22" s="263"/>
      <c r="D22" s="263"/>
      <c r="E22" s="263"/>
      <c r="F22" s="278"/>
    </row>
    <row r="23" spans="1:6" s="182" customFormat="1" ht="15.9" customHeight="1" thickBot="1" x14ac:dyDescent="0.35">
      <c r="A23" s="149" t="s">
        <v>206</v>
      </c>
      <c r="B23" s="263" t="s">
        <v>204</v>
      </c>
      <c r="C23" s="263"/>
      <c r="D23" s="150" t="s">
        <v>178</v>
      </c>
      <c r="E23" s="156" t="s">
        <v>205</v>
      </c>
      <c r="F23" s="157" t="s">
        <v>20</v>
      </c>
    </row>
    <row r="24" spans="1:6" s="183" customFormat="1" ht="15.9" customHeight="1" x14ac:dyDescent="0.25">
      <c r="A24" s="152">
        <v>1</v>
      </c>
      <c r="B24" s="264"/>
      <c r="C24" s="264"/>
      <c r="D24" s="153"/>
      <c r="E24" s="154"/>
      <c r="F24" s="155"/>
    </row>
    <row r="25" spans="1:6" s="183" customFormat="1" ht="15.9" customHeight="1" x14ac:dyDescent="0.25">
      <c r="A25" s="136">
        <f>A24+1</f>
        <v>2</v>
      </c>
      <c r="B25" s="261"/>
      <c r="C25" s="261"/>
      <c r="D25" s="139"/>
      <c r="E25" s="140"/>
      <c r="F25" s="141"/>
    </row>
    <row r="26" spans="1:6" s="183" customFormat="1" ht="15.9" customHeight="1" x14ac:dyDescent="0.25">
      <c r="A26" s="136">
        <f t="shared" ref="A26:A51" si="0">A25+1</f>
        <v>3</v>
      </c>
      <c r="B26" s="261"/>
      <c r="C26" s="261"/>
      <c r="D26" s="139"/>
      <c r="E26" s="140"/>
      <c r="F26" s="141"/>
    </row>
    <row r="27" spans="1:6" s="183" customFormat="1" ht="15.9" customHeight="1" x14ac:dyDescent="0.25">
      <c r="A27" s="136">
        <f t="shared" si="0"/>
        <v>4</v>
      </c>
      <c r="B27" s="261"/>
      <c r="C27" s="261"/>
      <c r="D27" s="139"/>
      <c r="E27" s="140"/>
      <c r="F27" s="141"/>
    </row>
    <row r="28" spans="1:6" s="183" customFormat="1" ht="15.9" customHeight="1" x14ac:dyDescent="0.25">
      <c r="A28" s="136">
        <f t="shared" si="0"/>
        <v>5</v>
      </c>
      <c r="B28" s="261"/>
      <c r="C28" s="261"/>
      <c r="D28" s="139"/>
      <c r="E28" s="140"/>
      <c r="F28" s="141"/>
    </row>
    <row r="29" spans="1:6" s="183" customFormat="1" ht="15.9" customHeight="1" x14ac:dyDescent="0.25">
      <c r="A29" s="136">
        <f t="shared" si="0"/>
        <v>6</v>
      </c>
      <c r="B29" s="261"/>
      <c r="C29" s="261"/>
      <c r="D29" s="139"/>
      <c r="E29" s="140"/>
      <c r="F29" s="141"/>
    </row>
    <row r="30" spans="1:6" s="183" customFormat="1" ht="15.9" customHeight="1" x14ac:dyDescent="0.25">
      <c r="A30" s="136">
        <f t="shared" si="0"/>
        <v>7</v>
      </c>
      <c r="B30" s="261"/>
      <c r="C30" s="261"/>
      <c r="D30" s="139"/>
      <c r="E30" s="140"/>
      <c r="F30" s="141"/>
    </row>
    <row r="31" spans="1:6" s="183" customFormat="1" ht="15.9" customHeight="1" x14ac:dyDescent="0.25">
      <c r="A31" s="136">
        <f t="shared" si="0"/>
        <v>8</v>
      </c>
      <c r="B31" s="261"/>
      <c r="C31" s="261"/>
      <c r="D31" s="139"/>
      <c r="E31" s="140"/>
      <c r="F31" s="141"/>
    </row>
    <row r="32" spans="1:6" s="183" customFormat="1" ht="15.9" customHeight="1" x14ac:dyDescent="0.25">
      <c r="A32" s="136">
        <f t="shared" si="0"/>
        <v>9</v>
      </c>
      <c r="B32" s="261"/>
      <c r="C32" s="261"/>
      <c r="D32" s="139"/>
      <c r="E32" s="140"/>
      <c r="F32" s="141"/>
    </row>
    <row r="33" spans="1:6" s="183" customFormat="1" ht="15.9" customHeight="1" x14ac:dyDescent="0.25">
      <c r="A33" s="136">
        <f t="shared" si="0"/>
        <v>10</v>
      </c>
      <c r="B33" s="261"/>
      <c r="C33" s="261"/>
      <c r="D33" s="139"/>
      <c r="E33" s="140"/>
      <c r="F33" s="141"/>
    </row>
    <row r="34" spans="1:6" s="183" customFormat="1" ht="15.9" customHeight="1" x14ac:dyDescent="0.25">
      <c r="A34" s="136">
        <f t="shared" si="0"/>
        <v>11</v>
      </c>
      <c r="B34" s="261"/>
      <c r="C34" s="261"/>
      <c r="D34" s="139"/>
      <c r="E34" s="140"/>
      <c r="F34" s="141"/>
    </row>
    <row r="35" spans="1:6" s="183" customFormat="1" ht="15.9" customHeight="1" x14ac:dyDescent="0.25">
      <c r="A35" s="136">
        <f t="shared" si="0"/>
        <v>12</v>
      </c>
      <c r="B35" s="261"/>
      <c r="C35" s="261"/>
      <c r="D35" s="139"/>
      <c r="E35" s="140"/>
      <c r="F35" s="141"/>
    </row>
    <row r="36" spans="1:6" s="183" customFormat="1" ht="15.9" customHeight="1" x14ac:dyDescent="0.25">
      <c r="A36" s="136">
        <f t="shared" si="0"/>
        <v>13</v>
      </c>
      <c r="B36" s="261"/>
      <c r="C36" s="261"/>
      <c r="D36" s="139"/>
      <c r="E36" s="140"/>
      <c r="F36" s="141"/>
    </row>
    <row r="37" spans="1:6" s="183" customFormat="1" ht="15.9" customHeight="1" x14ac:dyDescent="0.25">
      <c r="A37" s="136">
        <f t="shared" si="0"/>
        <v>14</v>
      </c>
      <c r="B37" s="261"/>
      <c r="C37" s="261"/>
      <c r="D37" s="139"/>
      <c r="E37" s="140"/>
      <c r="F37" s="141"/>
    </row>
    <row r="38" spans="1:6" s="183" customFormat="1" ht="15.9" customHeight="1" x14ac:dyDescent="0.25">
      <c r="A38" s="136">
        <f t="shared" si="0"/>
        <v>15</v>
      </c>
      <c r="B38" s="261"/>
      <c r="C38" s="261"/>
      <c r="D38" s="139"/>
      <c r="E38" s="140"/>
      <c r="F38" s="141"/>
    </row>
    <row r="39" spans="1:6" s="183" customFormat="1" ht="15.9" customHeight="1" x14ac:dyDescent="0.25">
      <c r="A39" s="138">
        <f t="shared" si="0"/>
        <v>16</v>
      </c>
      <c r="B39" s="260"/>
      <c r="C39" s="260"/>
      <c r="D39" s="145"/>
      <c r="E39" s="146"/>
      <c r="F39" s="147"/>
    </row>
    <row r="40" spans="1:6" s="183" customFormat="1" ht="15.9" customHeight="1" x14ac:dyDescent="0.25">
      <c r="A40" s="136">
        <f t="shared" si="0"/>
        <v>17</v>
      </c>
      <c r="B40" s="261"/>
      <c r="C40" s="261"/>
      <c r="D40" s="139"/>
      <c r="E40" s="140"/>
      <c r="F40" s="141"/>
    </row>
    <row r="41" spans="1:6" s="183" customFormat="1" ht="15.9" customHeight="1" x14ac:dyDescent="0.25">
      <c r="A41" s="136">
        <f t="shared" si="0"/>
        <v>18</v>
      </c>
      <c r="B41" s="261"/>
      <c r="C41" s="261"/>
      <c r="D41" s="139"/>
      <c r="E41" s="140"/>
      <c r="F41" s="141"/>
    </row>
    <row r="42" spans="1:6" s="183" customFormat="1" ht="15.9" customHeight="1" x14ac:dyDescent="0.25">
      <c r="A42" s="136">
        <f t="shared" si="0"/>
        <v>19</v>
      </c>
      <c r="B42" s="261"/>
      <c r="C42" s="261"/>
      <c r="D42" s="139"/>
      <c r="E42" s="140"/>
      <c r="F42" s="141"/>
    </row>
    <row r="43" spans="1:6" s="183" customFormat="1" ht="15.9" customHeight="1" thickBot="1" x14ac:dyDescent="0.3">
      <c r="A43" s="137">
        <f t="shared" si="0"/>
        <v>20</v>
      </c>
      <c r="B43" s="262"/>
      <c r="C43" s="262"/>
      <c r="D43" s="142"/>
      <c r="E43" s="143"/>
      <c r="F43" s="144"/>
    </row>
    <row r="44" spans="1:6" s="180" customFormat="1" ht="15.9" customHeight="1" thickBot="1" x14ac:dyDescent="0.35">
      <c r="A44" s="265" t="str">
        <f>_xlfn.CONCAT("A.2. - Staff Salary (fringe at ",TEXT(100*'Valid Values and Workbook Info'!$B$11,"##.##"),"%)")</f>
        <v>A.2. - Staff Salary (fringe at 50.22%)</v>
      </c>
      <c r="B44" s="266"/>
      <c r="C44" s="266"/>
      <c r="D44" s="266"/>
      <c r="E44" s="266"/>
      <c r="F44" s="267"/>
    </row>
    <row r="45" spans="1:6" s="182" customFormat="1" ht="15.9" customHeight="1" thickBot="1" x14ac:dyDescent="0.35">
      <c r="A45" s="149" t="s">
        <v>206</v>
      </c>
      <c r="B45" s="263" t="s">
        <v>204</v>
      </c>
      <c r="C45" s="263"/>
      <c r="D45" s="150" t="s">
        <v>178</v>
      </c>
      <c r="E45" s="156" t="s">
        <v>205</v>
      </c>
      <c r="F45" s="157" t="s">
        <v>20</v>
      </c>
    </row>
    <row r="46" spans="1:6" s="183" customFormat="1" ht="15.9" customHeight="1" x14ac:dyDescent="0.25">
      <c r="A46" s="152">
        <v>1</v>
      </c>
      <c r="B46" s="264"/>
      <c r="C46" s="264"/>
      <c r="D46" s="153"/>
      <c r="E46" s="154"/>
      <c r="F46" s="155"/>
    </row>
    <row r="47" spans="1:6" s="183" customFormat="1" ht="15.9" customHeight="1" x14ac:dyDescent="0.25">
      <c r="A47" s="136">
        <f t="shared" si="0"/>
        <v>2</v>
      </c>
      <c r="B47" s="261"/>
      <c r="C47" s="261"/>
      <c r="D47" s="139"/>
      <c r="E47" s="140"/>
      <c r="F47" s="141"/>
    </row>
    <row r="48" spans="1:6" s="183" customFormat="1" ht="15.75" customHeight="1" x14ac:dyDescent="0.25">
      <c r="A48" s="138">
        <f t="shared" si="0"/>
        <v>3</v>
      </c>
      <c r="B48" s="260"/>
      <c r="C48" s="260"/>
      <c r="D48" s="145"/>
      <c r="E48" s="146"/>
      <c r="F48" s="147"/>
    </row>
    <row r="49" spans="1:6" s="183" customFormat="1" ht="15.9" customHeight="1" x14ac:dyDescent="0.25">
      <c r="A49" s="136">
        <f t="shared" si="0"/>
        <v>4</v>
      </c>
      <c r="B49" s="261"/>
      <c r="C49" s="261"/>
      <c r="D49" s="139"/>
      <c r="E49" s="140"/>
      <c r="F49" s="141"/>
    </row>
    <row r="50" spans="1:6" s="183" customFormat="1" ht="15.9" customHeight="1" x14ac:dyDescent="0.25">
      <c r="A50" s="138">
        <f t="shared" si="0"/>
        <v>5</v>
      </c>
      <c r="B50" s="260"/>
      <c r="C50" s="260"/>
      <c r="D50" s="145"/>
      <c r="E50" s="146"/>
      <c r="F50" s="147"/>
    </row>
    <row r="51" spans="1:6" s="183" customFormat="1" ht="15.9" customHeight="1" thickBot="1" x14ac:dyDescent="0.3">
      <c r="A51" s="137">
        <f t="shared" si="0"/>
        <v>6</v>
      </c>
      <c r="B51" s="262"/>
      <c r="C51" s="262"/>
      <c r="D51" s="142"/>
      <c r="E51" s="143"/>
      <c r="F51" s="144"/>
    </row>
    <row r="67" spans="3:6" ht="17.399999999999999" hidden="1" x14ac:dyDescent="0.3">
      <c r="C67" s="127" t="s">
        <v>177</v>
      </c>
      <c r="D67" s="127" t="s">
        <v>178</v>
      </c>
      <c r="E67" s="127" t="s">
        <v>179</v>
      </c>
      <c r="F67" s="127" t="s">
        <v>180</v>
      </c>
    </row>
    <row r="68" spans="3:6" ht="17.399999999999999" hidden="1" x14ac:dyDescent="0.3">
      <c r="C68" s="128" t="s">
        <v>207</v>
      </c>
      <c r="D68" s="128"/>
      <c r="E68" s="66" t="s">
        <v>181</v>
      </c>
      <c r="F68" s="66" t="s">
        <v>182</v>
      </c>
    </row>
    <row r="69" spans="3:6" ht="17.399999999999999" hidden="1" x14ac:dyDescent="0.3">
      <c r="C69" s="128" t="s">
        <v>208</v>
      </c>
      <c r="D69" s="128"/>
      <c r="E69" s="66" t="s">
        <v>183</v>
      </c>
      <c r="F69" s="66" t="s">
        <v>184</v>
      </c>
    </row>
    <row r="70" spans="3:6" ht="17.399999999999999" hidden="1" x14ac:dyDescent="0.3">
      <c r="C70" s="128" t="s">
        <v>209</v>
      </c>
      <c r="D70" s="128"/>
      <c r="E70" s="66" t="s">
        <v>185</v>
      </c>
      <c r="F70" s="66"/>
    </row>
    <row r="71" spans="3:6" ht="17.399999999999999" hidden="1" x14ac:dyDescent="0.3">
      <c r="C71" s="128" t="s">
        <v>210</v>
      </c>
      <c r="D71" s="128"/>
      <c r="E71" s="66" t="s">
        <v>186</v>
      </c>
      <c r="F71" s="66"/>
    </row>
    <row r="72" spans="3:6" ht="17.399999999999999" hidden="1" x14ac:dyDescent="0.3">
      <c r="C72" s="128" t="s">
        <v>211</v>
      </c>
      <c r="D72" s="128"/>
      <c r="E72" s="66"/>
      <c r="F72" s="66"/>
    </row>
  </sheetData>
  <mergeCells count="58">
    <mergeCell ref="A14:C14"/>
    <mergeCell ref="A15:C15"/>
    <mergeCell ref="A16:C16"/>
    <mergeCell ref="A6:C6"/>
    <mergeCell ref="A19:C19"/>
    <mergeCell ref="A2:F2"/>
    <mergeCell ref="A1:F1"/>
    <mergeCell ref="A3:F3"/>
    <mergeCell ref="D4:F4"/>
    <mergeCell ref="D5:F5"/>
    <mergeCell ref="A4:C4"/>
    <mergeCell ref="A5:C5"/>
    <mergeCell ref="A17:C17"/>
    <mergeCell ref="A18:C18"/>
    <mergeCell ref="A7:C7"/>
    <mergeCell ref="A8:C8"/>
    <mergeCell ref="A10:C10"/>
    <mergeCell ref="A11:C11"/>
    <mergeCell ref="D6:F6"/>
    <mergeCell ref="D7:F7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topLeftCell="A22" zoomScale="85" zoomScaleNormal="85" workbookViewId="0">
      <selection sqref="A1:G42"/>
    </sheetView>
  </sheetViews>
  <sheetFormatPr defaultColWidth="9.109375" defaultRowHeight="13.2" x14ac:dyDescent="0.25"/>
  <cols>
    <col min="1" max="1" width="53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7"/>
    </row>
    <row r="2" spans="1:7" s="66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540"/>
    </row>
    <row r="3" spans="1:7" s="66" customFormat="1" ht="20.100000000000001" customHeight="1" thickBot="1" x14ac:dyDescent="0.35">
      <c r="A3" s="538" t="s">
        <v>11</v>
      </c>
      <c r="B3" s="539"/>
      <c r="C3" s="317">
        <f>'Project Budget Overview'!D6</f>
        <v>0</v>
      </c>
      <c r="D3" s="318"/>
      <c r="E3" s="318"/>
      <c r="F3" s="318"/>
      <c r="G3" s="540"/>
    </row>
    <row r="4" spans="1:7" s="82" customFormat="1" ht="39.75" customHeight="1" thickBot="1" x14ac:dyDescent="0.35">
      <c r="A4" s="79" t="s">
        <v>64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280</v>
      </c>
    </row>
    <row r="5" spans="1:7" ht="30" customHeight="1" thickBot="1" x14ac:dyDescent="0.3">
      <c r="A5" s="83" t="s">
        <v>70</v>
      </c>
      <c r="B5" s="85">
        <f>'Proposal Budget Year 1'!R61</f>
        <v>0</v>
      </c>
      <c r="C5" s="86">
        <f>'Proposal Budget Year 2'!R61</f>
        <v>0</v>
      </c>
      <c r="D5" s="84">
        <f>'Proposal Budget Year 3'!R61</f>
        <v>0</v>
      </c>
      <c r="E5" s="84">
        <f>'Proposal Budget Year 4'!R61</f>
        <v>0</v>
      </c>
      <c r="F5" s="84">
        <f>'Proposal Budget Year 5'!R61</f>
        <v>0</v>
      </c>
      <c r="G5" s="90">
        <f t="shared" ref="G5:G39" si="0">SUM(B5:F5)</f>
        <v>0</v>
      </c>
    </row>
    <row r="6" spans="1:7" ht="30" customHeight="1" thickBot="1" x14ac:dyDescent="0.3">
      <c r="A6" s="83" t="s">
        <v>65</v>
      </c>
      <c r="B6" s="87">
        <f>'Proposal Budget Year 1'!R69</f>
        <v>0</v>
      </c>
      <c r="C6" s="84">
        <f>'Proposal Budget Year 2'!R69</f>
        <v>0</v>
      </c>
      <c r="D6" s="84">
        <f>'Proposal Budget Year 3'!R69</f>
        <v>0</v>
      </c>
      <c r="E6" s="84">
        <f>'Proposal Budget Year 4'!R69</f>
        <v>0</v>
      </c>
      <c r="F6" s="84">
        <f>'Proposal Budget Year 5'!R69</f>
        <v>0</v>
      </c>
      <c r="G6" s="90">
        <f t="shared" si="0"/>
        <v>0</v>
      </c>
    </row>
    <row r="7" spans="1:7" ht="30" customHeight="1" thickBot="1" x14ac:dyDescent="0.3">
      <c r="A7" s="83" t="s">
        <v>71</v>
      </c>
      <c r="B7" s="87">
        <f>'Proposal Budget Year 1'!R72</f>
        <v>0</v>
      </c>
      <c r="C7" s="84">
        <f>'Proposal Budget Year 2'!R72</f>
        <v>0</v>
      </c>
      <c r="D7" s="84">
        <f>'Proposal Budget Year 3'!R72</f>
        <v>0</v>
      </c>
      <c r="E7" s="84">
        <f>'Proposal Budget Year 4'!R72</f>
        <v>0</v>
      </c>
      <c r="F7" s="84">
        <f>'Proposal Budget Year 5'!R72</f>
        <v>0</v>
      </c>
      <c r="G7" s="90">
        <f t="shared" si="0"/>
        <v>0</v>
      </c>
    </row>
    <row r="8" spans="1:7" ht="30" customHeight="1" thickBot="1" x14ac:dyDescent="0.3">
      <c r="A8" s="83" t="s">
        <v>72</v>
      </c>
      <c r="B8" s="87">
        <f>'Proposal Budget Year 1'!R75</f>
        <v>0</v>
      </c>
      <c r="C8" s="84">
        <f>'Proposal Budget Year 2'!R75</f>
        <v>0</v>
      </c>
      <c r="D8" s="84">
        <f>'Proposal Budget Year 3'!R75</f>
        <v>0</v>
      </c>
      <c r="E8" s="84">
        <f>'Proposal Budget Year 4'!R75</f>
        <v>0</v>
      </c>
      <c r="F8" s="84">
        <f>'Proposal Budget Year 5'!R75</f>
        <v>0</v>
      </c>
      <c r="G8" s="90">
        <f t="shared" si="0"/>
        <v>0</v>
      </c>
    </row>
    <row r="9" spans="1:7" ht="30" customHeight="1" thickBot="1" x14ac:dyDescent="0.3">
      <c r="A9" s="83" t="s">
        <v>73</v>
      </c>
      <c r="B9" s="87">
        <f>'Proposal Budget Year 1'!R76</f>
        <v>0</v>
      </c>
      <c r="C9" s="84">
        <f>'Proposal Budget Year 2'!R76</f>
        <v>0</v>
      </c>
      <c r="D9" s="84">
        <f>'Proposal Budget Year 3'!R76</f>
        <v>0</v>
      </c>
      <c r="E9" s="84">
        <f>'Proposal Budget Year 4'!R76</f>
        <v>0</v>
      </c>
      <c r="F9" s="84">
        <f>'Proposal Budget Year 5'!R76</f>
        <v>0</v>
      </c>
      <c r="G9" s="90">
        <f t="shared" si="0"/>
        <v>0</v>
      </c>
    </row>
    <row r="10" spans="1:7" ht="30" customHeight="1" thickBot="1" x14ac:dyDescent="0.3">
      <c r="A10" s="83" t="s">
        <v>126</v>
      </c>
      <c r="B10" s="87">
        <f>'Proposal Budget Year 1'!R77</f>
        <v>0</v>
      </c>
      <c r="C10" s="84">
        <f>'Proposal Budget Year 2'!R77</f>
        <v>0</v>
      </c>
      <c r="D10" s="84">
        <f>'Proposal Budget Year 3'!R77</f>
        <v>0</v>
      </c>
      <c r="E10" s="84">
        <f>'Proposal Budget Year 4'!R77</f>
        <v>0</v>
      </c>
      <c r="F10" s="84">
        <f>'Proposal Budget Year 5'!R77</f>
        <v>0</v>
      </c>
      <c r="G10" s="90">
        <f t="shared" si="0"/>
        <v>0</v>
      </c>
    </row>
    <row r="11" spans="1:7" ht="30" customHeight="1" thickBot="1" x14ac:dyDescent="0.3">
      <c r="A11" s="83" t="s">
        <v>74</v>
      </c>
      <c r="B11" s="87">
        <f>SUM('Proposal Budget Year 1'!R78:R82)</f>
        <v>0</v>
      </c>
      <c r="C11" s="84">
        <f>SUM('Proposal Budget Year 2'!R78:R82)</f>
        <v>0</v>
      </c>
      <c r="D11" s="84">
        <f>SUM('Proposal Budget Year 3'!R78:R82)</f>
        <v>0</v>
      </c>
      <c r="E11" s="84">
        <f>SUM('Proposal Budget Year 4'!R78:R82)</f>
        <v>0</v>
      </c>
      <c r="F11" s="84">
        <f>SUM('Proposal Budget Year 5'!R78:R82)</f>
        <v>0</v>
      </c>
      <c r="G11" s="90">
        <f t="shared" si="0"/>
        <v>0</v>
      </c>
    </row>
    <row r="12" spans="1:7" ht="30" customHeight="1" thickBot="1" x14ac:dyDescent="0.3">
      <c r="A12" s="83" t="s">
        <v>75</v>
      </c>
      <c r="B12" s="87">
        <f>SUM('Proposal Budget Year 1'!R83:R88)</f>
        <v>0</v>
      </c>
      <c r="C12" s="84">
        <f>SUM('Proposal Budget Year 2'!R83:R88)</f>
        <v>0</v>
      </c>
      <c r="D12" s="84">
        <f>SUM('Proposal Budget Year 3'!R83:R88)</f>
        <v>0</v>
      </c>
      <c r="E12" s="84">
        <f>SUM('Proposal Budget Year 4'!R83:R88)</f>
        <v>0</v>
      </c>
      <c r="F12" s="84">
        <f>SUM('Proposal Budget Year 5'!R83:R88)</f>
        <v>0</v>
      </c>
      <c r="G12" s="90">
        <f t="shared" si="0"/>
        <v>0</v>
      </c>
    </row>
    <row r="13" spans="1:7" ht="30" customHeight="1" thickBot="1" x14ac:dyDescent="0.3">
      <c r="A13" s="83" t="s">
        <v>76</v>
      </c>
      <c r="B13" s="87">
        <f>'Proposal Budget Year 1'!R89</f>
        <v>0</v>
      </c>
      <c r="C13" s="84">
        <f>'Proposal Budget Year 2'!R89</f>
        <v>0</v>
      </c>
      <c r="D13" s="84">
        <f>'Proposal Budget Year 3'!R89</f>
        <v>0</v>
      </c>
      <c r="E13" s="84">
        <f>'Proposal Budget Year 4'!R89</f>
        <v>0</v>
      </c>
      <c r="F13" s="84">
        <f>'Proposal Budget Year 5'!R89</f>
        <v>0</v>
      </c>
      <c r="G13" s="90">
        <f t="shared" si="0"/>
        <v>0</v>
      </c>
    </row>
    <row r="14" spans="1:7" ht="30" customHeight="1" thickBot="1" x14ac:dyDescent="0.3">
      <c r="A14" s="83" t="s">
        <v>77</v>
      </c>
      <c r="B14" s="87">
        <f>'Proposal Budget Year 1'!R90</f>
        <v>0</v>
      </c>
      <c r="C14" s="84">
        <f>'Proposal Budget Year 2'!R90</f>
        <v>0</v>
      </c>
      <c r="D14" s="84">
        <f>'Proposal Budget Year 3'!R90</f>
        <v>0</v>
      </c>
      <c r="E14" s="84">
        <f>'Proposal Budget Year 4'!R90</f>
        <v>0</v>
      </c>
      <c r="F14" s="84">
        <f>'Proposal Budget Year 5'!R90</f>
        <v>0</v>
      </c>
      <c r="G14" s="90">
        <f t="shared" si="0"/>
        <v>0</v>
      </c>
    </row>
    <row r="15" spans="1:7" ht="30" customHeight="1" thickBot="1" x14ac:dyDescent="0.3">
      <c r="A15" s="83" t="s">
        <v>78</v>
      </c>
      <c r="B15" s="87">
        <f>'Proposal Budget Year 1'!R91</f>
        <v>0</v>
      </c>
      <c r="C15" s="84">
        <f>'Proposal Budget Year 2'!R91</f>
        <v>0</v>
      </c>
      <c r="D15" s="84">
        <f>'Proposal Budget Year 3'!R91</f>
        <v>0</v>
      </c>
      <c r="E15" s="84">
        <f>'Proposal Budget Year 4'!R91</f>
        <v>0</v>
      </c>
      <c r="F15" s="84">
        <f>'Proposal Budget Year 5'!R91</f>
        <v>0</v>
      </c>
      <c r="G15" s="90">
        <f t="shared" si="0"/>
        <v>0</v>
      </c>
    </row>
    <row r="16" spans="1:7" ht="30" customHeight="1" thickBot="1" x14ac:dyDescent="0.3">
      <c r="A16" s="83" t="s">
        <v>264</v>
      </c>
      <c r="B16" s="87">
        <f>'Proposal Budget Year 1'!R92</f>
        <v>0</v>
      </c>
      <c r="C16" s="84">
        <f>'Proposal Budget Year 2'!R92</f>
        <v>0</v>
      </c>
      <c r="D16" s="84">
        <f>'Proposal Budget Year 3'!R92</f>
        <v>0</v>
      </c>
      <c r="E16" s="84">
        <f>'Proposal Budget Year 4'!R92</f>
        <v>0</v>
      </c>
      <c r="F16" s="84">
        <f>'Proposal Budget Year 5'!R92</f>
        <v>0</v>
      </c>
      <c r="G16" s="90">
        <f t="shared" si="0"/>
        <v>0</v>
      </c>
    </row>
    <row r="17" spans="1:7" ht="30" customHeight="1" thickBot="1" x14ac:dyDescent="0.3">
      <c r="A17" s="83" t="s">
        <v>79</v>
      </c>
      <c r="B17" s="87">
        <f>'Proposal Budget Year 1'!R93</f>
        <v>0</v>
      </c>
      <c r="C17" s="84">
        <f>'Proposal Budget Year 2'!R93</f>
        <v>0</v>
      </c>
      <c r="D17" s="84">
        <f>'Proposal Budget Year 3'!R93</f>
        <v>0</v>
      </c>
      <c r="E17" s="84">
        <f>'Proposal Budget Year 4'!R93</f>
        <v>0</v>
      </c>
      <c r="F17" s="84">
        <f>'Proposal Budget Year 5'!R93</f>
        <v>0</v>
      </c>
      <c r="G17" s="90">
        <f t="shared" si="0"/>
        <v>0</v>
      </c>
    </row>
    <row r="18" spans="1:7" ht="30" customHeight="1" thickBot="1" x14ac:dyDescent="0.3">
      <c r="A18" s="83" t="s">
        <v>80</v>
      </c>
      <c r="B18" s="87">
        <f>'Proposal Budget Year 1'!R94</f>
        <v>0</v>
      </c>
      <c r="C18" s="84">
        <f>'Proposal Budget Year 2'!R94</f>
        <v>0</v>
      </c>
      <c r="D18" s="84">
        <f>'Proposal Budget Year 3'!R94</f>
        <v>0</v>
      </c>
      <c r="E18" s="84">
        <f>'Proposal Budget Year 4'!R94</f>
        <v>0</v>
      </c>
      <c r="F18" s="84">
        <f>'Proposal Budget Year 5'!R94</f>
        <v>0</v>
      </c>
      <c r="G18" s="90">
        <f t="shared" si="0"/>
        <v>0</v>
      </c>
    </row>
    <row r="19" spans="1:7" ht="30" customHeight="1" thickBot="1" x14ac:dyDescent="0.3">
      <c r="A19" s="83" t="s">
        <v>81</v>
      </c>
      <c r="B19" s="87">
        <f>'Proposal Budget Year 1'!R95</f>
        <v>0</v>
      </c>
      <c r="C19" s="84">
        <f>'Proposal Budget Year 2'!R95</f>
        <v>0</v>
      </c>
      <c r="D19" s="84">
        <f>'Proposal Budget Year 3'!R95</f>
        <v>0</v>
      </c>
      <c r="E19" s="84">
        <f>'Proposal Budget Year 4'!R95</f>
        <v>0</v>
      </c>
      <c r="F19" s="84">
        <f>'Proposal Budget Year 5'!R95</f>
        <v>0</v>
      </c>
      <c r="G19" s="90">
        <f t="shared" si="0"/>
        <v>0</v>
      </c>
    </row>
    <row r="20" spans="1:7" ht="30" customHeight="1" thickBot="1" x14ac:dyDescent="0.3">
      <c r="A20" s="83" t="s">
        <v>82</v>
      </c>
      <c r="B20" s="87">
        <f>'Proposal Budget Year 1'!R96</f>
        <v>0</v>
      </c>
      <c r="C20" s="84">
        <f>'Proposal Budget Year 2'!R96</f>
        <v>0</v>
      </c>
      <c r="D20" s="84">
        <f>'Proposal Budget Year 3'!R96</f>
        <v>0</v>
      </c>
      <c r="E20" s="84">
        <f>'Proposal Budget Year 4'!R96</f>
        <v>0</v>
      </c>
      <c r="F20" s="84">
        <f>'Proposal Budget Year 5'!R96</f>
        <v>0</v>
      </c>
      <c r="G20" s="90">
        <f t="shared" si="0"/>
        <v>0</v>
      </c>
    </row>
    <row r="21" spans="1:7" ht="30" customHeight="1" thickBot="1" x14ac:dyDescent="0.3">
      <c r="A21" s="83" t="s">
        <v>83</v>
      </c>
      <c r="B21" s="87">
        <f>SUM('Proposal Budget Year 1'!R99:R101)</f>
        <v>0</v>
      </c>
      <c r="C21" s="84">
        <f>SUM('Proposal Budget Year 2'!R99:R101)</f>
        <v>0</v>
      </c>
      <c r="D21" s="84">
        <f>SUM('Proposal Budget Year 3'!R99:R101)</f>
        <v>0</v>
      </c>
      <c r="E21" s="84">
        <f>SUM('Proposal Budget Year 4'!R99:R101)</f>
        <v>0</v>
      </c>
      <c r="F21" s="84">
        <f>SUM('Proposal Budget Year 5'!R99:R101)</f>
        <v>0</v>
      </c>
      <c r="G21" s="90">
        <f t="shared" si="0"/>
        <v>0</v>
      </c>
    </row>
    <row r="22" spans="1:7" ht="30" customHeight="1" thickBot="1" x14ac:dyDescent="0.3">
      <c r="A22" s="83" t="s">
        <v>84</v>
      </c>
      <c r="B22" s="87">
        <f>SUM('Proposal Budget Year 1'!R103:R105)</f>
        <v>0</v>
      </c>
      <c r="C22" s="84">
        <f>SUM('Proposal Budget Year 2'!R103:R105)</f>
        <v>0</v>
      </c>
      <c r="D22" s="84">
        <f>SUM('Proposal Budget Year 3'!R103:R105)</f>
        <v>0</v>
      </c>
      <c r="E22" s="84">
        <f>SUM('Proposal Budget Year 4'!R103:R105)</f>
        <v>0</v>
      </c>
      <c r="F22" s="84">
        <f>SUM('Proposal Budget Year 5'!R103:R105)</f>
        <v>0</v>
      </c>
      <c r="G22" s="90">
        <f t="shared" si="0"/>
        <v>0</v>
      </c>
    </row>
    <row r="23" spans="1:7" ht="30" customHeight="1" thickBot="1" x14ac:dyDescent="0.3">
      <c r="A23" s="83" t="s">
        <v>85</v>
      </c>
      <c r="B23" s="87">
        <f>'Proposal Budget Year 1'!R106</f>
        <v>0</v>
      </c>
      <c r="C23" s="84">
        <f>'Proposal Budget Year 2'!R106</f>
        <v>0</v>
      </c>
      <c r="D23" s="84">
        <f>'Proposal Budget Year 3'!R106</f>
        <v>0</v>
      </c>
      <c r="E23" s="84">
        <f>'Proposal Budget Year 4'!R106</f>
        <v>0</v>
      </c>
      <c r="F23" s="84">
        <f>'Proposal Budget Year 5'!R106</f>
        <v>0</v>
      </c>
      <c r="G23" s="90">
        <f t="shared" si="0"/>
        <v>0</v>
      </c>
    </row>
    <row r="24" spans="1:7" ht="30" customHeight="1" thickBot="1" x14ac:dyDescent="0.3">
      <c r="A24" s="83" t="s">
        <v>86</v>
      </c>
      <c r="B24" s="87">
        <f>'Proposal Budget Year 1'!R110</f>
        <v>0</v>
      </c>
      <c r="C24" s="84">
        <f>'Proposal Budget Year 2'!R110</f>
        <v>0</v>
      </c>
      <c r="D24" s="84">
        <f>'Proposal Budget Year 3'!R110</f>
        <v>0</v>
      </c>
      <c r="E24" s="84">
        <f>'Proposal Budget Year 4'!R110</f>
        <v>0</v>
      </c>
      <c r="F24" s="84">
        <f>'Proposal Budget Year 5'!R110</f>
        <v>0</v>
      </c>
      <c r="G24" s="90">
        <f t="shared" si="0"/>
        <v>0</v>
      </c>
    </row>
    <row r="25" spans="1:7" ht="30" customHeight="1" thickBot="1" x14ac:dyDescent="0.3">
      <c r="A25" s="83" t="s">
        <v>87</v>
      </c>
      <c r="B25" s="87">
        <f>'Proposal Budget Year 1'!R111</f>
        <v>0</v>
      </c>
      <c r="C25" s="84">
        <f>'Proposal Budget Year 2'!R111</f>
        <v>0</v>
      </c>
      <c r="D25" s="84">
        <f>'Proposal Budget Year 3'!R111</f>
        <v>0</v>
      </c>
      <c r="E25" s="84">
        <f>'Proposal Budget Year 4'!R111</f>
        <v>0</v>
      </c>
      <c r="F25" s="84">
        <f>'Proposal Budget Year 5'!R111</f>
        <v>0</v>
      </c>
      <c r="G25" s="90">
        <f t="shared" si="0"/>
        <v>0</v>
      </c>
    </row>
    <row r="26" spans="1:7" ht="30" customHeight="1" thickBot="1" x14ac:dyDescent="0.3">
      <c r="A26" s="83" t="s">
        <v>88</v>
      </c>
      <c r="B26" s="87">
        <f>'Proposal Budget Year 1'!R112</f>
        <v>0</v>
      </c>
      <c r="C26" s="84">
        <f>'Proposal Budget Year 2'!R112</f>
        <v>0</v>
      </c>
      <c r="D26" s="84">
        <f>'Proposal Budget Year 3'!R112</f>
        <v>0</v>
      </c>
      <c r="E26" s="84">
        <f>'Proposal Budget Year 4'!R112</f>
        <v>0</v>
      </c>
      <c r="F26" s="84">
        <f>'Proposal Budget Year 5'!R112</f>
        <v>0</v>
      </c>
      <c r="G26" s="90">
        <f t="shared" si="0"/>
        <v>0</v>
      </c>
    </row>
    <row r="27" spans="1:7" ht="30" customHeight="1" thickBot="1" x14ac:dyDescent="0.3">
      <c r="A27" s="83" t="s">
        <v>89</v>
      </c>
      <c r="B27" s="87">
        <f>'Proposal Budget Year 1'!R113</f>
        <v>0</v>
      </c>
      <c r="C27" s="84">
        <f>'Proposal Budget Year 2'!R113</f>
        <v>0</v>
      </c>
      <c r="D27" s="84">
        <f>'Proposal Budget Year 3'!R113</f>
        <v>0</v>
      </c>
      <c r="E27" s="84">
        <f>'Proposal Budget Year 4'!R113</f>
        <v>0</v>
      </c>
      <c r="F27" s="84">
        <f>'Proposal Budget Year 5'!R113</f>
        <v>0</v>
      </c>
      <c r="G27" s="90">
        <f t="shared" si="0"/>
        <v>0</v>
      </c>
    </row>
    <row r="28" spans="1:7" ht="30" customHeight="1" thickBot="1" x14ac:dyDescent="0.3">
      <c r="A28" s="83" t="s">
        <v>90</v>
      </c>
      <c r="B28" s="87">
        <f>'Proposal Budget Year 1'!R114</f>
        <v>0</v>
      </c>
      <c r="C28" s="84">
        <f>'Proposal Budget Year 2'!R114</f>
        <v>0</v>
      </c>
      <c r="D28" s="84">
        <f>'Proposal Budget Year 3'!R114</f>
        <v>0</v>
      </c>
      <c r="E28" s="84">
        <f>'Proposal Budget Year 4'!R114</f>
        <v>0</v>
      </c>
      <c r="F28" s="84">
        <f>'Proposal Budget Year 5'!R114</f>
        <v>0</v>
      </c>
      <c r="G28" s="90">
        <f t="shared" si="0"/>
        <v>0</v>
      </c>
    </row>
    <row r="29" spans="1:7" ht="30" customHeight="1" thickBot="1" x14ac:dyDescent="0.3">
      <c r="A29" s="83" t="s">
        <v>91</v>
      </c>
      <c r="B29" s="87">
        <f>'Proposal Budget Year 1'!R115</f>
        <v>0</v>
      </c>
      <c r="C29" s="84">
        <f>'Proposal Budget Year 2'!R115</f>
        <v>0</v>
      </c>
      <c r="D29" s="84">
        <f>'Proposal Budget Year 3'!R115</f>
        <v>0</v>
      </c>
      <c r="E29" s="84">
        <f>'Proposal Budget Year 4'!R115</f>
        <v>0</v>
      </c>
      <c r="F29" s="84">
        <f>'Proposal Budget Year 5'!R115</f>
        <v>0</v>
      </c>
      <c r="G29" s="90">
        <f t="shared" si="0"/>
        <v>0</v>
      </c>
    </row>
    <row r="30" spans="1:7" ht="30" customHeight="1" thickBot="1" x14ac:dyDescent="0.3">
      <c r="A30" s="83" t="s">
        <v>272</v>
      </c>
      <c r="B30" s="87">
        <f>'Proposal Budget Year 1'!R116</f>
        <v>0</v>
      </c>
      <c r="C30" s="84">
        <f>'Proposal Budget Year 2'!R116</f>
        <v>0</v>
      </c>
      <c r="D30" s="84">
        <f>'Proposal Budget Year 3'!R116</f>
        <v>0</v>
      </c>
      <c r="E30" s="84">
        <f>'Proposal Budget Year 4'!R116</f>
        <v>0</v>
      </c>
      <c r="F30" s="84">
        <f>'Proposal Budget Year 5'!R116</f>
        <v>0</v>
      </c>
      <c r="G30" s="90">
        <f t="shared" si="0"/>
        <v>0</v>
      </c>
    </row>
    <row r="31" spans="1:7" ht="30" customHeight="1" thickBot="1" x14ac:dyDescent="0.3">
      <c r="A31" s="83" t="s">
        <v>92</v>
      </c>
      <c r="B31" s="87">
        <f>'Proposal Budget Year 1'!R117</f>
        <v>0</v>
      </c>
      <c r="C31" s="84">
        <f>'Proposal Budget Year 2'!R117</f>
        <v>0</v>
      </c>
      <c r="D31" s="84">
        <f>'Proposal Budget Year 3'!R117</f>
        <v>0</v>
      </c>
      <c r="E31" s="84">
        <f>'Proposal Budget Year 4'!R117</f>
        <v>0</v>
      </c>
      <c r="F31" s="84">
        <f>'Proposal Budget Year 5'!R117</f>
        <v>0</v>
      </c>
      <c r="G31" s="90">
        <f t="shared" si="0"/>
        <v>0</v>
      </c>
    </row>
    <row r="32" spans="1:7" ht="30" customHeight="1" thickBot="1" x14ac:dyDescent="0.3">
      <c r="A32" s="83" t="s">
        <v>93</v>
      </c>
      <c r="B32" s="87">
        <f>'Proposal Budget Year 1'!R118</f>
        <v>0</v>
      </c>
      <c r="C32" s="84">
        <f>'Proposal Budget Year 2'!R118</f>
        <v>0</v>
      </c>
      <c r="D32" s="84">
        <f>'Proposal Budget Year 3'!R118</f>
        <v>0</v>
      </c>
      <c r="E32" s="84">
        <f>'Proposal Budget Year 4'!R118</f>
        <v>0</v>
      </c>
      <c r="F32" s="84">
        <f>'Proposal Budget Year 5'!R118</f>
        <v>0</v>
      </c>
      <c r="G32" s="90">
        <f t="shared" si="0"/>
        <v>0</v>
      </c>
    </row>
    <row r="33" spans="1:7" ht="30" customHeight="1" thickBot="1" x14ac:dyDescent="0.3">
      <c r="A33" s="83" t="s">
        <v>94</v>
      </c>
      <c r="B33" s="87">
        <f>'Proposal Budget Year 1'!R119</f>
        <v>0</v>
      </c>
      <c r="C33" s="84">
        <f>'Proposal Budget Year 2'!R119</f>
        <v>0</v>
      </c>
      <c r="D33" s="84">
        <f>'Proposal Budget Year 3'!R119</f>
        <v>0</v>
      </c>
      <c r="E33" s="84">
        <f>'Proposal Budget Year 4'!R119</f>
        <v>0</v>
      </c>
      <c r="F33" s="84">
        <f>'Proposal Budget Year 5'!R119</f>
        <v>0</v>
      </c>
      <c r="G33" s="90">
        <f t="shared" si="0"/>
        <v>0</v>
      </c>
    </row>
    <row r="34" spans="1:7" ht="30" customHeight="1" thickBot="1" x14ac:dyDescent="0.3">
      <c r="A34" s="83" t="s">
        <v>95</v>
      </c>
      <c r="B34" s="87">
        <f>'Proposal Budget Year 1'!R120</f>
        <v>0</v>
      </c>
      <c r="C34" s="84">
        <f>'Proposal Budget Year 2'!R120</f>
        <v>0</v>
      </c>
      <c r="D34" s="84">
        <f>'Proposal Budget Year 3'!R120</f>
        <v>0</v>
      </c>
      <c r="E34" s="84">
        <f>'Proposal Budget Year 4'!R120</f>
        <v>0</v>
      </c>
      <c r="F34" s="84">
        <f>'Proposal Budget Year 5'!R120</f>
        <v>0</v>
      </c>
      <c r="G34" s="90">
        <f t="shared" si="0"/>
        <v>0</v>
      </c>
    </row>
    <row r="35" spans="1:7" ht="30" customHeight="1" thickBot="1" x14ac:dyDescent="0.3">
      <c r="A35" s="83" t="s">
        <v>96</v>
      </c>
      <c r="B35" s="87">
        <f>'Proposal Budget Year 1'!R121</f>
        <v>0</v>
      </c>
      <c r="C35" s="84">
        <f>'Proposal Budget Year 2'!R121</f>
        <v>0</v>
      </c>
      <c r="D35" s="84">
        <f>'Proposal Budget Year 3'!R121</f>
        <v>0</v>
      </c>
      <c r="E35" s="84">
        <f>'Proposal Budget Year 4'!R121</f>
        <v>0</v>
      </c>
      <c r="F35" s="84">
        <f>'Proposal Budget Year 5'!R121</f>
        <v>0</v>
      </c>
      <c r="G35" s="90">
        <f t="shared" si="0"/>
        <v>0</v>
      </c>
    </row>
    <row r="36" spans="1:7" ht="30" customHeight="1" thickBot="1" x14ac:dyDescent="0.3">
      <c r="A36" s="83" t="s">
        <v>97</v>
      </c>
      <c r="B36" s="87">
        <f>'Proposal Budget Year 1'!R122</f>
        <v>0</v>
      </c>
      <c r="C36" s="84">
        <f>'Proposal Budget Year 2'!R122</f>
        <v>0</v>
      </c>
      <c r="D36" s="84">
        <f>'Proposal Budget Year 3'!R122</f>
        <v>0</v>
      </c>
      <c r="E36" s="84">
        <f>'Proposal Budget Year 4'!R122</f>
        <v>0</v>
      </c>
      <c r="F36" s="84">
        <f>'Proposal Budget Year 5'!R122</f>
        <v>0</v>
      </c>
      <c r="G36" s="90">
        <f t="shared" si="0"/>
        <v>0</v>
      </c>
    </row>
    <row r="37" spans="1:7" ht="30" customHeight="1" thickBot="1" x14ac:dyDescent="0.3">
      <c r="A37" s="83" t="s">
        <v>98</v>
      </c>
      <c r="B37" s="87">
        <f>'Proposal Budget Year 1'!R123</f>
        <v>0</v>
      </c>
      <c r="C37" s="84">
        <f>'Proposal Budget Year 2'!R123</f>
        <v>0</v>
      </c>
      <c r="D37" s="84">
        <f>'Proposal Budget Year 3'!R123</f>
        <v>0</v>
      </c>
      <c r="E37" s="84">
        <f>'Proposal Budget Year 4'!R123</f>
        <v>0</v>
      </c>
      <c r="F37" s="84">
        <f>'Proposal Budget Year 5'!R123</f>
        <v>0</v>
      </c>
      <c r="G37" s="90">
        <f t="shared" si="0"/>
        <v>0</v>
      </c>
    </row>
    <row r="38" spans="1:7" ht="30" customHeight="1" thickBot="1" x14ac:dyDescent="0.3">
      <c r="A38" s="83" t="s">
        <v>124</v>
      </c>
      <c r="B38" s="87">
        <f>'Proposal Budget Year 1'!R124</f>
        <v>0</v>
      </c>
      <c r="C38" s="84">
        <f>'Proposal Budget Year 2'!R124</f>
        <v>0</v>
      </c>
      <c r="D38" s="84">
        <f>'Proposal Budget Year 3'!R124</f>
        <v>0</v>
      </c>
      <c r="E38" s="84">
        <f>'Proposal Budget Year 4'!R124</f>
        <v>0</v>
      </c>
      <c r="F38" s="84">
        <f>'Proposal Budget Year 5'!R124</f>
        <v>0</v>
      </c>
      <c r="G38" s="90">
        <f t="shared" si="0"/>
        <v>0</v>
      </c>
    </row>
    <row r="39" spans="1:7" ht="30" customHeight="1" thickBot="1" x14ac:dyDescent="0.3">
      <c r="A39" s="83" t="s">
        <v>99</v>
      </c>
      <c r="B39" s="87">
        <f>'Proposal Budget Year 1'!R129</f>
        <v>0</v>
      </c>
      <c r="C39" s="84">
        <f>'Proposal Budget Year 2'!R129</f>
        <v>0</v>
      </c>
      <c r="D39" s="84">
        <f>'Proposal Budget Year 3'!R129</f>
        <v>0</v>
      </c>
      <c r="E39" s="84">
        <f>'Proposal Budget Year 4'!R129</f>
        <v>0</v>
      </c>
      <c r="F39" s="84">
        <f>'Proposal Budget Year 5'!R129</f>
        <v>0</v>
      </c>
      <c r="G39" s="90">
        <f t="shared" si="0"/>
        <v>0</v>
      </c>
    </row>
    <row r="40" spans="1:7" s="179" customFormat="1" ht="30" customHeight="1" thickBot="1" x14ac:dyDescent="0.3">
      <c r="A40" s="177" t="s">
        <v>239</v>
      </c>
      <c r="B40" s="178">
        <f t="shared" ref="B40:G40" si="1">SUM(B5:B39)</f>
        <v>0</v>
      </c>
      <c r="C40" s="178">
        <f t="shared" si="1"/>
        <v>0</v>
      </c>
      <c r="D40" s="178">
        <f t="shared" si="1"/>
        <v>0</v>
      </c>
      <c r="E40" s="178">
        <f t="shared" si="1"/>
        <v>0</v>
      </c>
      <c r="F40" s="178">
        <f t="shared" si="1"/>
        <v>0</v>
      </c>
      <c r="G40" s="178">
        <f t="shared" si="1"/>
        <v>0</v>
      </c>
    </row>
    <row r="41" spans="1:7" ht="30" customHeight="1" thickBot="1" x14ac:dyDescent="0.3">
      <c r="A41" s="83" t="s">
        <v>100</v>
      </c>
      <c r="B41" s="174">
        <f>'Proposal Budget Year 1'!R137</f>
        <v>0</v>
      </c>
      <c r="C41" s="175">
        <f>'Proposal Budget Year 2'!R137</f>
        <v>0</v>
      </c>
      <c r="D41" s="175">
        <f>'Proposal Budget Year 3'!R137</f>
        <v>0</v>
      </c>
      <c r="E41" s="175">
        <f>'Proposal Budget Year 4'!R137</f>
        <v>0</v>
      </c>
      <c r="F41" s="176">
        <f>'Proposal Budget Year 5'!R137</f>
        <v>0</v>
      </c>
      <c r="G41" s="91">
        <f>SUM(B41:F41)</f>
        <v>0</v>
      </c>
    </row>
    <row r="42" spans="1:7" s="88" customFormat="1" ht="30" customHeight="1" thickBot="1" x14ac:dyDescent="0.3">
      <c r="A42" s="172" t="s">
        <v>240</v>
      </c>
      <c r="B42" s="173">
        <f t="shared" ref="B42:G42" si="2">SUM(B40:B41)</f>
        <v>0</v>
      </c>
      <c r="C42" s="173">
        <f t="shared" si="2"/>
        <v>0</v>
      </c>
      <c r="D42" s="173">
        <f t="shared" si="2"/>
        <v>0</v>
      </c>
      <c r="E42" s="173">
        <f t="shared" si="2"/>
        <v>0</v>
      </c>
      <c r="F42" s="173">
        <f t="shared" si="2"/>
        <v>0</v>
      </c>
      <c r="G42" s="173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F24" sqref="F24"/>
    </sheetView>
  </sheetViews>
  <sheetFormatPr defaultColWidth="9.109375" defaultRowHeight="13.2" x14ac:dyDescent="0.25"/>
  <cols>
    <col min="1" max="1" width="52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7"/>
    </row>
    <row r="2" spans="1:7" s="66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540"/>
    </row>
    <row r="3" spans="1:7" s="66" customFormat="1" ht="20.100000000000001" customHeight="1" thickBot="1" x14ac:dyDescent="0.35">
      <c r="A3" s="538" t="s">
        <v>11</v>
      </c>
      <c r="B3" s="539"/>
      <c r="C3" s="317">
        <f>'Project Budget Overview'!D6</f>
        <v>0</v>
      </c>
      <c r="D3" s="318"/>
      <c r="E3" s="318"/>
      <c r="F3" s="318"/>
      <c r="G3" s="540"/>
    </row>
    <row r="4" spans="1:7" s="82" customFormat="1" ht="39.75" customHeight="1" thickBot="1" x14ac:dyDescent="0.35">
      <c r="A4" s="79" t="s">
        <v>233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280</v>
      </c>
    </row>
    <row r="5" spans="1:7" ht="30" customHeight="1" thickBot="1" x14ac:dyDescent="0.3">
      <c r="A5" s="83" t="s">
        <v>234</v>
      </c>
      <c r="B5" s="185">
        <f>'Proposal Budget Year 1'!R73</f>
        <v>0</v>
      </c>
      <c r="C5" s="186">
        <f>'Proposal Budget Year 2'!R73</f>
        <v>0</v>
      </c>
      <c r="D5" s="187">
        <f>'Proposal Budget Year 3'!R73</f>
        <v>0</v>
      </c>
      <c r="E5" s="187">
        <f>'Proposal Budget Year 4'!R73</f>
        <v>0</v>
      </c>
      <c r="F5" s="187">
        <f>'Proposal Budget Year 5'!R73</f>
        <v>0</v>
      </c>
      <c r="G5" s="188">
        <f t="shared" ref="G5:G11" si="0">SUM(B5:F5)</f>
        <v>0</v>
      </c>
    </row>
    <row r="6" spans="1:7" ht="30" customHeight="1" thickBot="1" x14ac:dyDescent="0.3">
      <c r="A6" s="83" t="s">
        <v>235</v>
      </c>
      <c r="B6" s="189">
        <f>'Proposal Budget Year 1'!R97</f>
        <v>0</v>
      </c>
      <c r="C6" s="187">
        <f>'Proposal Budget Year 2'!R97</f>
        <v>0</v>
      </c>
      <c r="D6" s="187">
        <f>'Proposal Budget Year 3'!R97</f>
        <v>0</v>
      </c>
      <c r="E6" s="187">
        <f>'Proposal Budget Year 4'!R97</f>
        <v>0</v>
      </c>
      <c r="F6" s="187">
        <f>'Proposal Budget Year 5'!R97</f>
        <v>0</v>
      </c>
      <c r="G6" s="188">
        <f t="shared" si="0"/>
        <v>0</v>
      </c>
    </row>
    <row r="7" spans="1:7" ht="30" customHeight="1" thickBot="1" x14ac:dyDescent="0.3">
      <c r="A7" s="83" t="s">
        <v>162</v>
      </c>
      <c r="B7" s="189">
        <f>'Proposal Budget Year 1'!A101</f>
        <v>0</v>
      </c>
      <c r="C7" s="187">
        <f>'Proposal Budget Year 2'!A101</f>
        <v>0</v>
      </c>
      <c r="D7" s="187">
        <f>'Proposal Budget Year 3'!A101</f>
        <v>0</v>
      </c>
      <c r="E7" s="187">
        <f>'Proposal Budget Year 4'!A101</f>
        <v>0</v>
      </c>
      <c r="F7" s="187">
        <f>'Proposal Budget Year 5'!A101</f>
        <v>0</v>
      </c>
      <c r="G7" s="188">
        <f t="shared" si="0"/>
        <v>0</v>
      </c>
    </row>
    <row r="8" spans="1:7" ht="30" customHeight="1" thickBot="1" x14ac:dyDescent="0.3">
      <c r="A8" s="83" t="s">
        <v>163</v>
      </c>
      <c r="B8" s="189">
        <f>'Proposal Budget Year 1'!A105</f>
        <v>0</v>
      </c>
      <c r="C8" s="187">
        <f>'Proposal Budget Year 2'!A105</f>
        <v>0</v>
      </c>
      <c r="D8" s="187">
        <f>'Proposal Budget Year 3'!A105</f>
        <v>0</v>
      </c>
      <c r="E8" s="187">
        <f>'Proposal Budget Year 4'!A105</f>
        <v>0</v>
      </c>
      <c r="F8" s="187">
        <f>'Proposal Budget Year 5'!A105</f>
        <v>0</v>
      </c>
      <c r="G8" s="188">
        <f t="shared" si="0"/>
        <v>0</v>
      </c>
    </row>
    <row r="9" spans="1:7" ht="30" customHeight="1" thickBot="1" x14ac:dyDescent="0.3">
      <c r="A9" s="83" t="s">
        <v>68</v>
      </c>
      <c r="B9" s="189">
        <f>'Proposal Budget Year 1'!R106</f>
        <v>0</v>
      </c>
      <c r="C9" s="187">
        <f>'Proposal Budget Year 2'!R106</f>
        <v>0</v>
      </c>
      <c r="D9" s="187">
        <f>'Proposal Budget Year 3'!R106</f>
        <v>0</v>
      </c>
      <c r="E9" s="187">
        <f>'Proposal Budget Year 4'!R106</f>
        <v>0</v>
      </c>
      <c r="F9" s="187">
        <f>'Proposal Budget Year 5'!R106</f>
        <v>0</v>
      </c>
      <c r="G9" s="188">
        <f t="shared" si="0"/>
        <v>0</v>
      </c>
    </row>
    <row r="10" spans="1:7" ht="30" customHeight="1" thickBot="1" x14ac:dyDescent="0.3">
      <c r="A10" s="83" t="s">
        <v>236</v>
      </c>
      <c r="B10" s="189">
        <f>'Proposal Budget Year 1'!R125</f>
        <v>0</v>
      </c>
      <c r="C10" s="187">
        <f>'Proposal Budget Year 2'!R125</f>
        <v>0</v>
      </c>
      <c r="D10" s="187">
        <f>'Proposal Budget Year 3'!R125</f>
        <v>0</v>
      </c>
      <c r="E10" s="187">
        <f>'Proposal Budget Year 4'!R125</f>
        <v>0</v>
      </c>
      <c r="F10" s="187">
        <f>'Proposal Budget Year 5'!R125</f>
        <v>0</v>
      </c>
      <c r="G10" s="188">
        <f t="shared" si="0"/>
        <v>0</v>
      </c>
    </row>
    <row r="11" spans="1:7" ht="30" customHeight="1" thickBot="1" x14ac:dyDescent="0.3">
      <c r="A11" s="83" t="s">
        <v>237</v>
      </c>
      <c r="B11" s="189">
        <f>'Proposal Budget Year 1'!R129</f>
        <v>0</v>
      </c>
      <c r="C11" s="187">
        <f>'Proposal Budget Year 2'!R129</f>
        <v>0</v>
      </c>
      <c r="D11" s="187">
        <f>'Proposal Budget Year 3'!R129</f>
        <v>0</v>
      </c>
      <c r="E11" s="187">
        <f>'Proposal Budget Year 4'!R129</f>
        <v>0</v>
      </c>
      <c r="F11" s="187">
        <f>'Proposal Budget Year 5'!R129</f>
        <v>0</v>
      </c>
      <c r="G11" s="188">
        <f t="shared" si="0"/>
        <v>0</v>
      </c>
    </row>
    <row r="12" spans="1:7" s="179" customFormat="1" ht="30" customHeight="1" thickBot="1" x14ac:dyDescent="0.3">
      <c r="A12" s="177" t="s">
        <v>239</v>
      </c>
      <c r="B12" s="190">
        <f t="shared" ref="B12:G12" si="1">SUM(B5:B11)</f>
        <v>0</v>
      </c>
      <c r="C12" s="191">
        <f t="shared" si="1"/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2">
        <f t="shared" si="1"/>
        <v>0</v>
      </c>
    </row>
    <row r="13" spans="1:7" ht="30" customHeight="1" thickBot="1" x14ac:dyDescent="0.3">
      <c r="A13" s="83" t="s">
        <v>238</v>
      </c>
      <c r="B13" s="189">
        <f>'Proposal Budget Year 1'!R137</f>
        <v>0</v>
      </c>
      <c r="C13" s="189">
        <f>'Proposal Budget Year 2'!R137</f>
        <v>0</v>
      </c>
      <c r="D13" s="189">
        <f>'Proposal Budget Year 3'!R137</f>
        <v>0</v>
      </c>
      <c r="E13" s="189">
        <f>'Proposal Budget Year 4'!R137</f>
        <v>0</v>
      </c>
      <c r="F13" s="189">
        <f>'Proposal Budget Year 5'!R137</f>
        <v>0</v>
      </c>
      <c r="G13" s="188">
        <f>SUM(B13:F13)</f>
        <v>0</v>
      </c>
    </row>
    <row r="14" spans="1:7" s="88" customFormat="1" ht="30" customHeight="1" thickBot="1" x14ac:dyDescent="0.3">
      <c r="A14" s="193" t="s">
        <v>240</v>
      </c>
      <c r="B14" s="192">
        <f t="shared" ref="B14:G14" si="2">SUM(B12:B13)</f>
        <v>0</v>
      </c>
      <c r="C14" s="192">
        <f t="shared" si="2"/>
        <v>0</v>
      </c>
      <c r="D14" s="192">
        <f t="shared" si="2"/>
        <v>0</v>
      </c>
      <c r="E14" s="192">
        <f t="shared" si="2"/>
        <v>0</v>
      </c>
      <c r="F14" s="192">
        <f t="shared" si="2"/>
        <v>0</v>
      </c>
      <c r="G14" s="192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10" sqref="B10"/>
    </sheetView>
  </sheetViews>
  <sheetFormatPr defaultColWidth="29.44140625" defaultRowHeight="17.399999999999999" x14ac:dyDescent="0.3"/>
  <cols>
    <col min="1" max="1" width="29.44140625" style="128"/>
    <col min="2" max="2" width="29.44140625" style="66"/>
    <col min="3" max="3" width="50" style="66" customWidth="1"/>
    <col min="4" max="258" width="29.44140625" style="66"/>
    <col min="259" max="259" width="50" style="66" customWidth="1"/>
    <col min="260" max="514" width="29.44140625" style="66"/>
    <col min="515" max="515" width="50" style="66" customWidth="1"/>
    <col min="516" max="770" width="29.44140625" style="66"/>
    <col min="771" max="771" width="50" style="66" customWidth="1"/>
    <col min="772" max="1026" width="29.44140625" style="66"/>
    <col min="1027" max="1027" width="50" style="66" customWidth="1"/>
    <col min="1028" max="1282" width="29.44140625" style="66"/>
    <col min="1283" max="1283" width="50" style="66" customWidth="1"/>
    <col min="1284" max="1538" width="29.44140625" style="66"/>
    <col min="1539" max="1539" width="50" style="66" customWidth="1"/>
    <col min="1540" max="1794" width="29.44140625" style="66"/>
    <col min="1795" max="1795" width="50" style="66" customWidth="1"/>
    <col min="1796" max="2050" width="29.44140625" style="66"/>
    <col min="2051" max="2051" width="50" style="66" customWidth="1"/>
    <col min="2052" max="2306" width="29.44140625" style="66"/>
    <col min="2307" max="2307" width="50" style="66" customWidth="1"/>
    <col min="2308" max="2562" width="29.44140625" style="66"/>
    <col min="2563" max="2563" width="50" style="66" customWidth="1"/>
    <col min="2564" max="2818" width="29.44140625" style="66"/>
    <col min="2819" max="2819" width="50" style="66" customWidth="1"/>
    <col min="2820" max="3074" width="29.44140625" style="66"/>
    <col min="3075" max="3075" width="50" style="66" customWidth="1"/>
    <col min="3076" max="3330" width="29.44140625" style="66"/>
    <col min="3331" max="3331" width="50" style="66" customWidth="1"/>
    <col min="3332" max="3586" width="29.44140625" style="66"/>
    <col min="3587" max="3587" width="50" style="66" customWidth="1"/>
    <col min="3588" max="3842" width="29.44140625" style="66"/>
    <col min="3843" max="3843" width="50" style="66" customWidth="1"/>
    <col min="3844" max="4098" width="29.44140625" style="66"/>
    <col min="4099" max="4099" width="50" style="66" customWidth="1"/>
    <col min="4100" max="4354" width="29.44140625" style="66"/>
    <col min="4355" max="4355" width="50" style="66" customWidth="1"/>
    <col min="4356" max="4610" width="29.44140625" style="66"/>
    <col min="4611" max="4611" width="50" style="66" customWidth="1"/>
    <col min="4612" max="4866" width="29.44140625" style="66"/>
    <col min="4867" max="4867" width="50" style="66" customWidth="1"/>
    <col min="4868" max="5122" width="29.44140625" style="66"/>
    <col min="5123" max="5123" width="50" style="66" customWidth="1"/>
    <col min="5124" max="5378" width="29.44140625" style="66"/>
    <col min="5379" max="5379" width="50" style="66" customWidth="1"/>
    <col min="5380" max="5634" width="29.44140625" style="66"/>
    <col min="5635" max="5635" width="50" style="66" customWidth="1"/>
    <col min="5636" max="5890" width="29.44140625" style="66"/>
    <col min="5891" max="5891" width="50" style="66" customWidth="1"/>
    <col min="5892" max="6146" width="29.44140625" style="66"/>
    <col min="6147" max="6147" width="50" style="66" customWidth="1"/>
    <col min="6148" max="6402" width="29.44140625" style="66"/>
    <col min="6403" max="6403" width="50" style="66" customWidth="1"/>
    <col min="6404" max="6658" width="29.44140625" style="66"/>
    <col min="6659" max="6659" width="50" style="66" customWidth="1"/>
    <col min="6660" max="6914" width="29.44140625" style="66"/>
    <col min="6915" max="6915" width="50" style="66" customWidth="1"/>
    <col min="6916" max="7170" width="29.44140625" style="66"/>
    <col min="7171" max="7171" width="50" style="66" customWidth="1"/>
    <col min="7172" max="7426" width="29.44140625" style="66"/>
    <col min="7427" max="7427" width="50" style="66" customWidth="1"/>
    <col min="7428" max="7682" width="29.44140625" style="66"/>
    <col min="7683" max="7683" width="50" style="66" customWidth="1"/>
    <col min="7684" max="7938" width="29.44140625" style="66"/>
    <col min="7939" max="7939" width="50" style="66" customWidth="1"/>
    <col min="7940" max="8194" width="29.44140625" style="66"/>
    <col min="8195" max="8195" width="50" style="66" customWidth="1"/>
    <col min="8196" max="8450" width="29.44140625" style="66"/>
    <col min="8451" max="8451" width="50" style="66" customWidth="1"/>
    <col min="8452" max="8706" width="29.44140625" style="66"/>
    <col min="8707" max="8707" width="50" style="66" customWidth="1"/>
    <col min="8708" max="8962" width="29.44140625" style="66"/>
    <col min="8963" max="8963" width="50" style="66" customWidth="1"/>
    <col min="8964" max="9218" width="29.44140625" style="66"/>
    <col min="9219" max="9219" width="50" style="66" customWidth="1"/>
    <col min="9220" max="9474" width="29.44140625" style="66"/>
    <col min="9475" max="9475" width="50" style="66" customWidth="1"/>
    <col min="9476" max="9730" width="29.44140625" style="66"/>
    <col min="9731" max="9731" width="50" style="66" customWidth="1"/>
    <col min="9732" max="9986" width="29.44140625" style="66"/>
    <col min="9987" max="9987" width="50" style="66" customWidth="1"/>
    <col min="9988" max="10242" width="29.44140625" style="66"/>
    <col min="10243" max="10243" width="50" style="66" customWidth="1"/>
    <col min="10244" max="10498" width="29.44140625" style="66"/>
    <col min="10499" max="10499" width="50" style="66" customWidth="1"/>
    <col min="10500" max="10754" width="29.44140625" style="66"/>
    <col min="10755" max="10755" width="50" style="66" customWidth="1"/>
    <col min="10756" max="11010" width="29.44140625" style="66"/>
    <col min="11011" max="11011" width="50" style="66" customWidth="1"/>
    <col min="11012" max="11266" width="29.44140625" style="66"/>
    <col min="11267" max="11267" width="50" style="66" customWidth="1"/>
    <col min="11268" max="11522" width="29.44140625" style="66"/>
    <col min="11523" max="11523" width="50" style="66" customWidth="1"/>
    <col min="11524" max="11778" width="29.44140625" style="66"/>
    <col min="11779" max="11779" width="50" style="66" customWidth="1"/>
    <col min="11780" max="12034" width="29.44140625" style="66"/>
    <col min="12035" max="12035" width="50" style="66" customWidth="1"/>
    <col min="12036" max="12290" width="29.44140625" style="66"/>
    <col min="12291" max="12291" width="50" style="66" customWidth="1"/>
    <col min="12292" max="12546" width="29.44140625" style="66"/>
    <col min="12547" max="12547" width="50" style="66" customWidth="1"/>
    <col min="12548" max="12802" width="29.44140625" style="66"/>
    <col min="12803" max="12803" width="50" style="66" customWidth="1"/>
    <col min="12804" max="13058" width="29.44140625" style="66"/>
    <col min="13059" max="13059" width="50" style="66" customWidth="1"/>
    <col min="13060" max="13314" width="29.44140625" style="66"/>
    <col min="13315" max="13315" width="50" style="66" customWidth="1"/>
    <col min="13316" max="13570" width="29.44140625" style="66"/>
    <col min="13571" max="13571" width="50" style="66" customWidth="1"/>
    <col min="13572" max="13826" width="29.44140625" style="66"/>
    <col min="13827" max="13827" width="50" style="66" customWidth="1"/>
    <col min="13828" max="14082" width="29.44140625" style="66"/>
    <col min="14083" max="14083" width="50" style="66" customWidth="1"/>
    <col min="14084" max="14338" width="29.44140625" style="66"/>
    <col min="14339" max="14339" width="50" style="66" customWidth="1"/>
    <col min="14340" max="14594" width="29.44140625" style="66"/>
    <col min="14595" max="14595" width="50" style="66" customWidth="1"/>
    <col min="14596" max="14850" width="29.44140625" style="66"/>
    <col min="14851" max="14851" width="50" style="66" customWidth="1"/>
    <col min="14852" max="15106" width="29.44140625" style="66"/>
    <col min="15107" max="15107" width="50" style="66" customWidth="1"/>
    <col min="15108" max="15362" width="29.44140625" style="66"/>
    <col min="15363" max="15363" width="50" style="66" customWidth="1"/>
    <col min="15364" max="15618" width="29.44140625" style="66"/>
    <col min="15619" max="15619" width="50" style="66" customWidth="1"/>
    <col min="15620" max="15874" width="29.44140625" style="66"/>
    <col min="15875" max="15875" width="50" style="66" customWidth="1"/>
    <col min="15876" max="16130" width="29.44140625" style="66"/>
    <col min="16131" max="16131" width="50" style="66" customWidth="1"/>
    <col min="16132" max="16384" width="29.44140625" style="66"/>
  </cols>
  <sheetData>
    <row r="1" spans="1:4" x14ac:dyDescent="0.3">
      <c r="A1" s="127" t="s">
        <v>177</v>
      </c>
      <c r="B1" s="127" t="s">
        <v>178</v>
      </c>
      <c r="C1" s="127" t="s">
        <v>179</v>
      </c>
      <c r="D1" s="127" t="s">
        <v>180</v>
      </c>
    </row>
    <row r="2" spans="1:4" x14ac:dyDescent="0.3">
      <c r="A2" s="128" t="s">
        <v>207</v>
      </c>
      <c r="B2" s="128"/>
      <c r="C2" s="66" t="s">
        <v>181</v>
      </c>
      <c r="D2" s="66" t="s">
        <v>182</v>
      </c>
    </row>
    <row r="3" spans="1:4" x14ac:dyDescent="0.3">
      <c r="A3" s="128" t="s">
        <v>208</v>
      </c>
      <c r="B3" s="128"/>
      <c r="C3" s="66" t="s">
        <v>183</v>
      </c>
      <c r="D3" s="66" t="s">
        <v>184</v>
      </c>
    </row>
    <row r="4" spans="1:4" x14ac:dyDescent="0.3">
      <c r="A4" s="128" t="s">
        <v>209</v>
      </c>
      <c r="B4" s="128"/>
      <c r="C4" s="66" t="s">
        <v>185</v>
      </c>
    </row>
    <row r="5" spans="1:4" x14ac:dyDescent="0.3">
      <c r="A5" s="128" t="s">
        <v>210</v>
      </c>
      <c r="B5" s="128"/>
      <c r="C5" s="66" t="s">
        <v>186</v>
      </c>
    </row>
    <row r="6" spans="1:4" x14ac:dyDescent="0.3">
      <c r="A6" s="128" t="s">
        <v>211</v>
      </c>
      <c r="B6" s="128"/>
    </row>
    <row r="8" spans="1:4" x14ac:dyDescent="0.3">
      <c r="A8" s="127" t="s">
        <v>273</v>
      </c>
      <c r="B8" s="66" t="s">
        <v>274</v>
      </c>
    </row>
    <row r="9" spans="1:4" x14ac:dyDescent="0.3">
      <c r="A9" s="128" t="s">
        <v>278</v>
      </c>
      <c r="B9" s="259">
        <v>0.35949999999999999</v>
      </c>
    </row>
    <row r="10" spans="1:4" x14ac:dyDescent="0.3">
      <c r="A10" s="128" t="s">
        <v>281</v>
      </c>
      <c r="B10" s="259">
        <v>0.2883</v>
      </c>
    </row>
    <row r="11" spans="1:4" x14ac:dyDescent="0.3">
      <c r="A11" s="128" t="s">
        <v>275</v>
      </c>
      <c r="B11" s="259">
        <v>0.50219999999999998</v>
      </c>
    </row>
    <row r="12" spans="1:4" x14ac:dyDescent="0.3">
      <c r="A12" s="128" t="s">
        <v>276</v>
      </c>
      <c r="B12" s="259">
        <v>2.7900000000000001E-2</v>
      </c>
    </row>
    <row r="13" spans="1:4" x14ac:dyDescent="0.3">
      <c r="A13" s="128" t="s">
        <v>277</v>
      </c>
      <c r="B13" s="259">
        <v>9.6100000000000005E-2</v>
      </c>
    </row>
    <row r="14" spans="1:4" x14ac:dyDescent="0.3">
      <c r="A14" s="128" t="s">
        <v>279</v>
      </c>
      <c r="B14" s="25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K26" sqref="K26"/>
    </sheetView>
  </sheetViews>
  <sheetFormatPr defaultColWidth="9.109375" defaultRowHeight="13.2" x14ac:dyDescent="0.25"/>
  <cols>
    <col min="1" max="1" width="8.109375" customWidth="1"/>
    <col min="2" max="2" width="59" customWidth="1"/>
    <col min="3" max="3" width="20.44140625" customWidth="1"/>
    <col min="4" max="4" width="20.44140625" style="1" customWidth="1"/>
    <col min="5" max="7" width="20.44140625" customWidth="1"/>
    <col min="8" max="8" width="22.44140625" customWidth="1"/>
  </cols>
  <sheetData>
    <row r="1" spans="1:8" s="66" customFormat="1" ht="20.100000000000001" customHeight="1" thickBot="1" x14ac:dyDescent="0.35">
      <c r="A1" s="306" t="s">
        <v>170</v>
      </c>
      <c r="B1" s="307"/>
      <c r="C1" s="307"/>
      <c r="D1" s="307"/>
      <c r="E1" s="307"/>
      <c r="F1" s="307"/>
      <c r="G1" s="307"/>
      <c r="H1" s="308"/>
    </row>
    <row r="2" spans="1:8" s="66" customFormat="1" ht="20.100000000000001" customHeight="1" thickBot="1" x14ac:dyDescent="0.35">
      <c r="A2" s="309" t="s">
        <v>10</v>
      </c>
      <c r="B2" s="310"/>
      <c r="C2" s="311"/>
      <c r="D2" s="317">
        <f>'Project Budget Overview'!D4</f>
        <v>0</v>
      </c>
      <c r="E2" s="318"/>
      <c r="F2" s="318"/>
      <c r="G2" s="318"/>
      <c r="H2" s="318"/>
    </row>
    <row r="3" spans="1:8" s="66" customFormat="1" ht="20.100000000000001" customHeight="1" thickBot="1" x14ac:dyDescent="0.35">
      <c r="A3" s="312" t="s">
        <v>11</v>
      </c>
      <c r="B3" s="313"/>
      <c r="C3" s="314"/>
      <c r="D3" s="317">
        <f>'Project Budget Overview'!D6</f>
        <v>0</v>
      </c>
      <c r="E3" s="318"/>
      <c r="F3" s="318"/>
      <c r="G3" s="318"/>
      <c r="H3" s="318"/>
    </row>
    <row r="4" spans="1:8" s="82" customFormat="1" ht="39.75" customHeight="1" thickBot="1" x14ac:dyDescent="0.3">
      <c r="A4" s="319" t="s">
        <v>169</v>
      </c>
      <c r="B4" s="320"/>
      <c r="C4" s="320"/>
      <c r="D4" s="320"/>
      <c r="E4" s="320"/>
      <c r="F4" s="320"/>
      <c r="G4" s="320"/>
      <c r="H4" s="316"/>
    </row>
    <row r="5" spans="1:8" s="82" customFormat="1" ht="39.75" customHeight="1" thickBot="1" x14ac:dyDescent="0.35">
      <c r="A5" s="315" t="s">
        <v>158</v>
      </c>
      <c r="B5" s="316"/>
      <c r="C5" s="114" t="s">
        <v>164</v>
      </c>
      <c r="D5" s="114" t="s">
        <v>165</v>
      </c>
      <c r="E5" s="114" t="s">
        <v>166</v>
      </c>
      <c r="F5" s="114" t="s">
        <v>167</v>
      </c>
      <c r="G5" s="114" t="s">
        <v>168</v>
      </c>
      <c r="H5" s="115" t="s">
        <v>280</v>
      </c>
    </row>
    <row r="6" spans="1:8" ht="30" customHeight="1" thickBot="1" x14ac:dyDescent="0.35">
      <c r="A6" s="121">
        <v>1</v>
      </c>
      <c r="B6" s="117"/>
      <c r="C6" s="107"/>
      <c r="D6" s="111"/>
      <c r="E6" s="110"/>
      <c r="F6" s="110"/>
      <c r="G6" s="110"/>
      <c r="H6" s="106">
        <f t="shared" ref="H6:H37" si="0">SUM(C6:G6)</f>
        <v>0</v>
      </c>
    </row>
    <row r="7" spans="1:8" ht="30" hidden="1" customHeight="1" thickBot="1" x14ac:dyDescent="0.35">
      <c r="A7" s="122"/>
      <c r="B7" s="118" t="s">
        <v>66</v>
      </c>
      <c r="C7" s="108">
        <f t="shared" ref="C7:G7" si="1">C6-C8</f>
        <v>0</v>
      </c>
      <c r="D7" s="108">
        <f t="shared" si="1"/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6">
        <f t="shared" si="0"/>
        <v>0</v>
      </c>
    </row>
    <row r="8" spans="1:8" ht="30" hidden="1" customHeight="1" thickBot="1" x14ac:dyDescent="0.35">
      <c r="A8" s="123"/>
      <c r="B8" s="118" t="s">
        <v>67</v>
      </c>
      <c r="C8" s="109">
        <f>IF(C9 &lt;= 25000, C6, 25000)</f>
        <v>0</v>
      </c>
      <c r="D8" s="109">
        <f>IF(D9 &gt;= 25000, 25000- C8,D6)</f>
        <v>0</v>
      </c>
      <c r="E8" s="109">
        <f>IF((C8+D8)&gt;=25000,0, IF((C8+D8+E6)&lt;=25000,E6,25000 - (C8+D8)))</f>
        <v>0</v>
      </c>
      <c r="F8" s="109">
        <f>IF((C8+D8+E8)&gt;=25000,0, IF((C8+D8+E8+F6)&lt;=25000,F6,25000 - (C8+D8+E8)))</f>
        <v>0</v>
      </c>
      <c r="G8" s="109">
        <f>IF((C8+D8+E8+F8)&gt;=25000,0, IF((C8+D8+E8+F8+G6)&lt;=25000,G6,25000 - (C8+D8+E8+F8)))</f>
        <v>0</v>
      </c>
      <c r="H8" s="106">
        <f t="shared" si="0"/>
        <v>0</v>
      </c>
    </row>
    <row r="9" spans="1:8" ht="30" hidden="1" customHeight="1" thickBot="1" x14ac:dyDescent="0.35">
      <c r="A9" s="124"/>
      <c r="B9" s="118" t="s">
        <v>159</v>
      </c>
      <c r="C9" s="109">
        <f>C6</f>
        <v>0</v>
      </c>
      <c r="D9" s="109">
        <f>C9+D6</f>
        <v>0</v>
      </c>
      <c r="E9" s="109">
        <f>D9+E6</f>
        <v>0</v>
      </c>
      <c r="F9" s="109">
        <f>E9+F6</f>
        <v>0</v>
      </c>
      <c r="G9" s="109">
        <f>F9+G6</f>
        <v>0</v>
      </c>
      <c r="H9" s="106">
        <f t="shared" si="0"/>
        <v>0</v>
      </c>
    </row>
    <row r="10" spans="1:8" ht="30" customHeight="1" thickBot="1" x14ac:dyDescent="0.35">
      <c r="A10" s="121">
        <v>2</v>
      </c>
      <c r="B10" s="119"/>
      <c r="C10" s="110"/>
      <c r="D10" s="110"/>
      <c r="E10" s="110"/>
      <c r="F10" s="110"/>
      <c r="G10" s="110"/>
      <c r="H10" s="106">
        <f t="shared" si="0"/>
        <v>0</v>
      </c>
    </row>
    <row r="11" spans="1:8" ht="30" hidden="1" customHeight="1" thickBot="1" x14ac:dyDescent="0.35">
      <c r="A11" s="122"/>
      <c r="B11" s="118" t="s">
        <v>66</v>
      </c>
      <c r="C11" s="108">
        <f t="shared" ref="C11:G11" si="2">C10-C12</f>
        <v>0</v>
      </c>
      <c r="D11" s="108">
        <f t="shared" si="2"/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6">
        <f t="shared" si="0"/>
        <v>0</v>
      </c>
    </row>
    <row r="12" spans="1:8" ht="30" hidden="1" customHeight="1" thickBot="1" x14ac:dyDescent="0.35">
      <c r="A12" s="123"/>
      <c r="B12" s="118" t="s">
        <v>67</v>
      </c>
      <c r="C12" s="109">
        <f>IF(C13 &lt;= 25000, C10, 25000)</f>
        <v>0</v>
      </c>
      <c r="D12" s="109">
        <f>IF(D13 &gt;= 25000, 25000- C12,D10)</f>
        <v>0</v>
      </c>
      <c r="E12" s="109">
        <f>IF((C12+D12)&gt;=25000,0, IF((C12+D12+E10)&lt;=25000,E10,25000 - (C12+D12)))</f>
        <v>0</v>
      </c>
      <c r="F12" s="109">
        <f>IF((C12+D12+E12)&gt;=25000,0, IF((C12+D12+E12+F10)&lt;=25000,F10,25000 - (C12+D12+E12)))</f>
        <v>0</v>
      </c>
      <c r="G12" s="109">
        <f>IF((C12+D12+E12+F12)&gt;=25000,0, IF((C12+D12+E12+F12+G10)&lt;=25000,G10,25000 - (C12+D12+E12+F12)))</f>
        <v>0</v>
      </c>
      <c r="H12" s="106">
        <f t="shared" si="0"/>
        <v>0</v>
      </c>
    </row>
    <row r="13" spans="1:8" ht="30" hidden="1" customHeight="1" thickBot="1" x14ac:dyDescent="0.35">
      <c r="A13" s="124"/>
      <c r="B13" s="118" t="s">
        <v>159</v>
      </c>
      <c r="C13" s="109">
        <f>C10</f>
        <v>0</v>
      </c>
      <c r="D13" s="109">
        <f>C13+D10</f>
        <v>0</v>
      </c>
      <c r="E13" s="109">
        <f>D13+E10</f>
        <v>0</v>
      </c>
      <c r="F13" s="109">
        <f>E13+F10</f>
        <v>0</v>
      </c>
      <c r="G13" s="109">
        <f>F13+G10</f>
        <v>0</v>
      </c>
      <c r="H13" s="106">
        <f t="shared" si="0"/>
        <v>0</v>
      </c>
    </row>
    <row r="14" spans="1:8" ht="30" customHeight="1" thickBot="1" x14ac:dyDescent="0.35">
      <c r="A14" s="121">
        <v>3</v>
      </c>
      <c r="B14" s="119"/>
      <c r="C14" s="110"/>
      <c r="D14" s="110"/>
      <c r="E14" s="110"/>
      <c r="F14" s="110"/>
      <c r="G14" s="110"/>
      <c r="H14" s="106">
        <f t="shared" si="0"/>
        <v>0</v>
      </c>
    </row>
    <row r="15" spans="1:8" ht="30" hidden="1" customHeight="1" thickBot="1" x14ac:dyDescent="0.35">
      <c r="A15" s="122"/>
      <c r="B15" s="118" t="s">
        <v>66</v>
      </c>
      <c r="C15" s="108">
        <f t="shared" ref="C15:G15" si="3">C14-C16</f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6">
        <f t="shared" si="0"/>
        <v>0</v>
      </c>
    </row>
    <row r="16" spans="1:8" ht="30" hidden="1" customHeight="1" thickBot="1" x14ac:dyDescent="0.35">
      <c r="A16" s="123"/>
      <c r="B16" s="118" t="s">
        <v>67</v>
      </c>
      <c r="C16" s="109">
        <f>IF(C17 &lt;= 25000, C14, 25000)</f>
        <v>0</v>
      </c>
      <c r="D16" s="109">
        <f>IF(D17 &gt;= 25000, 25000- C16,D14)</f>
        <v>0</v>
      </c>
      <c r="E16" s="109">
        <f>IF((C16+D16)&gt;=25000,0, IF((C16+D16+E14)&lt;=25000,E14,25000 - (C16+D16)))</f>
        <v>0</v>
      </c>
      <c r="F16" s="109">
        <f>IF((C16+D16+E16)&gt;=25000,0, IF((C16+D16+E16+F14)&lt;=25000,F14,25000 - (C16+D16+E16)))</f>
        <v>0</v>
      </c>
      <c r="G16" s="109">
        <f>IF((C16+D16+E16+F16)&gt;=25000,0, IF((C16+D16+E16+F16+G14)&lt;=25000,G14,25000 - (C16+D16+E16+F16)))</f>
        <v>0</v>
      </c>
      <c r="H16" s="106">
        <f t="shared" si="0"/>
        <v>0</v>
      </c>
    </row>
    <row r="17" spans="1:8" ht="30" hidden="1" customHeight="1" thickBot="1" x14ac:dyDescent="0.35">
      <c r="A17" s="124"/>
      <c r="B17" s="118" t="s">
        <v>159</v>
      </c>
      <c r="C17" s="109">
        <f>C14</f>
        <v>0</v>
      </c>
      <c r="D17" s="109">
        <f>C17+D14</f>
        <v>0</v>
      </c>
      <c r="E17" s="109">
        <f>D17+E14</f>
        <v>0</v>
      </c>
      <c r="F17" s="109">
        <f>E17+F14</f>
        <v>0</v>
      </c>
      <c r="G17" s="109">
        <f>F17+G14</f>
        <v>0</v>
      </c>
      <c r="H17" s="106">
        <f t="shared" si="0"/>
        <v>0</v>
      </c>
    </row>
    <row r="18" spans="1:8" ht="30" customHeight="1" thickBot="1" x14ac:dyDescent="0.35">
      <c r="A18" s="121">
        <v>4</v>
      </c>
      <c r="B18" s="119"/>
      <c r="C18" s="110"/>
      <c r="D18" s="110"/>
      <c r="E18" s="110"/>
      <c r="F18" s="110"/>
      <c r="G18" s="110"/>
      <c r="H18" s="106">
        <f t="shared" si="0"/>
        <v>0</v>
      </c>
    </row>
    <row r="19" spans="1:8" ht="30" hidden="1" customHeight="1" thickBot="1" x14ac:dyDescent="0.35">
      <c r="A19" s="122"/>
      <c r="B19" s="118" t="s">
        <v>66</v>
      </c>
      <c r="C19" s="108">
        <f t="shared" ref="C19:G19" si="4">C18-C20</f>
        <v>0</v>
      </c>
      <c r="D19" s="108">
        <f t="shared" si="4"/>
        <v>0</v>
      </c>
      <c r="E19" s="108">
        <f t="shared" si="4"/>
        <v>0</v>
      </c>
      <c r="F19" s="108">
        <f t="shared" si="4"/>
        <v>0</v>
      </c>
      <c r="G19" s="108">
        <f t="shared" si="4"/>
        <v>0</v>
      </c>
      <c r="H19" s="106">
        <f t="shared" si="0"/>
        <v>0</v>
      </c>
    </row>
    <row r="20" spans="1:8" ht="30" hidden="1" customHeight="1" thickBot="1" x14ac:dyDescent="0.35">
      <c r="A20" s="123"/>
      <c r="B20" s="118" t="s">
        <v>67</v>
      </c>
      <c r="C20" s="109">
        <f>IF(C21 &lt;= 25000, C18, 25000)</f>
        <v>0</v>
      </c>
      <c r="D20" s="109">
        <f>IF(D21 &gt;= 25000, 25000- C20,D18)</f>
        <v>0</v>
      </c>
      <c r="E20" s="109">
        <f>IF((C20+D20)&gt;=25000,0, IF((C20+D20+E18)&lt;=25000,E18,25000 - (C20+D20)))</f>
        <v>0</v>
      </c>
      <c r="F20" s="109">
        <f>IF((C20+D20+E20)&gt;=25000,0, IF((C20+D20+E20+F18)&lt;=25000,F18,25000 - (C20+D20+E20)))</f>
        <v>0</v>
      </c>
      <c r="G20" s="109">
        <f>IF((C20+D20+E20+F20)&gt;=25000,0, IF((C20+D20+E20+F20+G18)&lt;=25000,G18,25000 - (C20+D20+E20+F20)))</f>
        <v>0</v>
      </c>
      <c r="H20" s="106">
        <f t="shared" si="0"/>
        <v>0</v>
      </c>
    </row>
    <row r="21" spans="1:8" ht="30" hidden="1" customHeight="1" thickBot="1" x14ac:dyDescent="0.35">
      <c r="A21" s="124"/>
      <c r="B21" s="118" t="s">
        <v>159</v>
      </c>
      <c r="C21" s="109">
        <f>C18</f>
        <v>0</v>
      </c>
      <c r="D21" s="109">
        <f>C21+D18</f>
        <v>0</v>
      </c>
      <c r="E21" s="109">
        <f>D21+E18</f>
        <v>0</v>
      </c>
      <c r="F21" s="109">
        <f>E21+F18</f>
        <v>0</v>
      </c>
      <c r="G21" s="109">
        <f>F21+G18</f>
        <v>0</v>
      </c>
      <c r="H21" s="106">
        <f t="shared" si="0"/>
        <v>0</v>
      </c>
    </row>
    <row r="22" spans="1:8" ht="30" customHeight="1" thickBot="1" x14ac:dyDescent="0.35">
      <c r="A22" s="121">
        <v>5</v>
      </c>
      <c r="B22" s="119"/>
      <c r="C22" s="110"/>
      <c r="D22" s="110"/>
      <c r="E22" s="110"/>
      <c r="F22" s="110"/>
      <c r="G22" s="110"/>
      <c r="H22" s="106">
        <f t="shared" si="0"/>
        <v>0</v>
      </c>
    </row>
    <row r="23" spans="1:8" ht="30" hidden="1" customHeight="1" thickBot="1" x14ac:dyDescent="0.35">
      <c r="A23" s="122"/>
      <c r="B23" s="118" t="s">
        <v>66</v>
      </c>
      <c r="C23" s="108">
        <f t="shared" ref="C23:G23" si="5">C22-C24</f>
        <v>0</v>
      </c>
      <c r="D23" s="108">
        <f t="shared" si="5"/>
        <v>0</v>
      </c>
      <c r="E23" s="108">
        <f t="shared" si="5"/>
        <v>0</v>
      </c>
      <c r="F23" s="108">
        <f t="shared" si="5"/>
        <v>0</v>
      </c>
      <c r="G23" s="108">
        <f t="shared" si="5"/>
        <v>0</v>
      </c>
      <c r="H23" s="106">
        <f t="shared" si="0"/>
        <v>0</v>
      </c>
    </row>
    <row r="24" spans="1:8" ht="30" hidden="1" customHeight="1" thickBot="1" x14ac:dyDescent="0.35">
      <c r="A24" s="123"/>
      <c r="B24" s="118" t="s">
        <v>67</v>
      </c>
      <c r="C24" s="109">
        <f>IF(C25 &lt;= 25000, C22, 25000)</f>
        <v>0</v>
      </c>
      <c r="D24" s="109">
        <f>IF(D25 &gt;= 25000, 25000- C24,D22)</f>
        <v>0</v>
      </c>
      <c r="E24" s="109">
        <f>IF((C24+D24)&gt;=25000,0, IF((C24+D24+E22)&lt;=25000,E22,25000 - (C24+D24)))</f>
        <v>0</v>
      </c>
      <c r="F24" s="109">
        <f>IF((C24+D24+E24)&gt;=25000,0, IF((C24+D24+E24+F22)&lt;=25000,F22,25000 - (C24+D24+E24)))</f>
        <v>0</v>
      </c>
      <c r="G24" s="109">
        <f>IF((C24+D24+E24+F24)&gt;=25000,0, IF((C24+D24+E24+F24+G22)&lt;=25000,G22,25000 - (C24+D24+E24+F24)))</f>
        <v>0</v>
      </c>
      <c r="H24" s="106">
        <f t="shared" si="0"/>
        <v>0</v>
      </c>
    </row>
    <row r="25" spans="1:8" ht="30" hidden="1" customHeight="1" thickBot="1" x14ac:dyDescent="0.35">
      <c r="A25" s="124"/>
      <c r="B25" s="118" t="s">
        <v>159</v>
      </c>
      <c r="C25" s="109">
        <f>C22</f>
        <v>0</v>
      </c>
      <c r="D25" s="109">
        <f>C25+D22</f>
        <v>0</v>
      </c>
      <c r="E25" s="109">
        <f>D25+E22</f>
        <v>0</v>
      </c>
      <c r="F25" s="109">
        <f>E25+F22</f>
        <v>0</v>
      </c>
      <c r="G25" s="109">
        <f>F25+G22</f>
        <v>0</v>
      </c>
      <c r="H25" s="106">
        <f t="shared" si="0"/>
        <v>0</v>
      </c>
    </row>
    <row r="26" spans="1:8" ht="30" customHeight="1" thickBot="1" x14ac:dyDescent="0.35">
      <c r="A26" s="121">
        <v>6</v>
      </c>
      <c r="B26" s="119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06">
        <f t="shared" si="0"/>
        <v>0</v>
      </c>
    </row>
    <row r="27" spans="1:8" ht="30" hidden="1" customHeight="1" thickBot="1" x14ac:dyDescent="0.35">
      <c r="A27" s="122"/>
      <c r="B27" s="120" t="s">
        <v>66</v>
      </c>
      <c r="C27" s="108">
        <f t="shared" ref="C27:G27" si="6">C26-C28</f>
        <v>0</v>
      </c>
      <c r="D27" s="108">
        <f t="shared" si="6"/>
        <v>0</v>
      </c>
      <c r="E27" s="108">
        <f t="shared" si="6"/>
        <v>0</v>
      </c>
      <c r="F27" s="108">
        <f t="shared" si="6"/>
        <v>0</v>
      </c>
      <c r="G27" s="108">
        <f t="shared" si="6"/>
        <v>0</v>
      </c>
      <c r="H27" s="106">
        <f t="shared" si="0"/>
        <v>0</v>
      </c>
    </row>
    <row r="28" spans="1:8" ht="30" hidden="1" customHeight="1" thickBot="1" x14ac:dyDescent="0.35">
      <c r="A28" s="123"/>
      <c r="B28" s="120" t="s">
        <v>67</v>
      </c>
      <c r="C28" s="109">
        <f>IF(C29 &lt;= 25000, C26, 25000)</f>
        <v>0</v>
      </c>
      <c r="D28" s="109">
        <f>IF(D29 &gt;= 25000, 25000- C28,D26)</f>
        <v>0</v>
      </c>
      <c r="E28" s="109">
        <f>IF((C28+D28)&gt;=25000,0, IF((C28+D28+E26)&lt;=25000,E26,25000 - (C28+D28)))</f>
        <v>0</v>
      </c>
      <c r="F28" s="109">
        <f>IF((C28+D28+E28)&gt;=25000,0, IF((C28+D28+E28+F26)&lt;=25000,F26,25000 - (C28+D28+E28)))</f>
        <v>0</v>
      </c>
      <c r="G28" s="109">
        <f>IF((C28+D28+E28+F28)&gt;=25000,0, IF((C28+D28+E28+F28+G26)&lt;=25000,G26,25000 - (C28+D28+E28+F28)))</f>
        <v>0</v>
      </c>
      <c r="H28" s="106">
        <f t="shared" si="0"/>
        <v>0</v>
      </c>
    </row>
    <row r="29" spans="1:8" ht="30" hidden="1" customHeight="1" thickBot="1" x14ac:dyDescent="0.35">
      <c r="A29" s="124"/>
      <c r="B29" s="120" t="s">
        <v>159</v>
      </c>
      <c r="C29" s="109">
        <f>C26</f>
        <v>0</v>
      </c>
      <c r="D29" s="109">
        <f>C29+D26</f>
        <v>0</v>
      </c>
      <c r="E29" s="109">
        <f>D29+E26</f>
        <v>0</v>
      </c>
      <c r="F29" s="109">
        <f>E29+F26</f>
        <v>0</v>
      </c>
      <c r="G29" s="109">
        <f>F29+G26</f>
        <v>0</v>
      </c>
      <c r="H29" s="106">
        <f t="shared" si="0"/>
        <v>0</v>
      </c>
    </row>
    <row r="30" spans="1:8" ht="30" customHeight="1" thickBot="1" x14ac:dyDescent="0.35">
      <c r="A30" s="121">
        <v>7</v>
      </c>
      <c r="B30" s="119"/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06">
        <f t="shared" si="0"/>
        <v>0</v>
      </c>
    </row>
    <row r="31" spans="1:8" ht="30" hidden="1" customHeight="1" thickBot="1" x14ac:dyDescent="0.35">
      <c r="A31" s="122"/>
      <c r="B31" s="120" t="s">
        <v>66</v>
      </c>
      <c r="C31" s="111">
        <f t="shared" ref="C31:G31" si="7">C30-C32</f>
        <v>0</v>
      </c>
      <c r="D31" s="111">
        <f t="shared" si="7"/>
        <v>0</v>
      </c>
      <c r="E31" s="111">
        <f t="shared" si="7"/>
        <v>0</v>
      </c>
      <c r="F31" s="111">
        <f t="shared" si="7"/>
        <v>0</v>
      </c>
      <c r="G31" s="111">
        <f t="shared" si="7"/>
        <v>0</v>
      </c>
      <c r="H31" s="106">
        <f t="shared" si="0"/>
        <v>0</v>
      </c>
    </row>
    <row r="32" spans="1:8" ht="30" hidden="1" customHeight="1" thickBot="1" x14ac:dyDescent="0.35">
      <c r="A32" s="123"/>
      <c r="B32" s="120" t="s">
        <v>67</v>
      </c>
      <c r="C32" s="109">
        <f>IF(C33 &lt;= 25000, C30, 25000)</f>
        <v>0</v>
      </c>
      <c r="D32" s="109">
        <f>IF(D33 &gt;= 25000, 25000- C32,D30)</f>
        <v>0</v>
      </c>
      <c r="E32" s="109">
        <f>IF((C32+D32)&gt;=25000,0, IF((C32+D32+E30)&lt;=25000,E30,25000 - (C32+D32)))</f>
        <v>0</v>
      </c>
      <c r="F32" s="109">
        <f>IF((C32+D32+E32)&gt;=25000,0, IF((C32+D32+E32+F30)&lt;=25000,F30,25000 - (C32+D32+E32)))</f>
        <v>0</v>
      </c>
      <c r="G32" s="109">
        <f>IF((C32+D32+E32+F32)&gt;=25000,0, IF((C32+D32+E32+F32+G30)&lt;=25000,G30,25000 - (C32+D32+E32+F32)))</f>
        <v>0</v>
      </c>
      <c r="H32" s="106">
        <f t="shared" si="0"/>
        <v>0</v>
      </c>
    </row>
    <row r="33" spans="1:8" ht="30" hidden="1" customHeight="1" thickBot="1" x14ac:dyDescent="0.35">
      <c r="A33" s="124"/>
      <c r="B33" s="120" t="s">
        <v>159</v>
      </c>
      <c r="C33" s="110">
        <f>C30</f>
        <v>0</v>
      </c>
      <c r="D33" s="110">
        <f>C33+D30</f>
        <v>0</v>
      </c>
      <c r="E33" s="110">
        <f>D33+E30</f>
        <v>0</v>
      </c>
      <c r="F33" s="110">
        <f>E33+F30</f>
        <v>0</v>
      </c>
      <c r="G33" s="110">
        <f>F33+G30</f>
        <v>0</v>
      </c>
      <c r="H33" s="106">
        <f t="shared" si="0"/>
        <v>0</v>
      </c>
    </row>
    <row r="34" spans="1:8" ht="30" customHeight="1" thickBot="1" x14ac:dyDescent="0.35">
      <c r="A34" s="121">
        <v>8</v>
      </c>
      <c r="B34" s="119"/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06">
        <f t="shared" si="0"/>
        <v>0</v>
      </c>
    </row>
    <row r="35" spans="1:8" ht="30" hidden="1" customHeight="1" thickBot="1" x14ac:dyDescent="0.35">
      <c r="A35" s="122"/>
      <c r="B35" s="120" t="s">
        <v>66</v>
      </c>
      <c r="C35" s="111">
        <f t="shared" ref="C35:G35" si="8">C34-C36</f>
        <v>0</v>
      </c>
      <c r="D35" s="111">
        <f t="shared" si="8"/>
        <v>0</v>
      </c>
      <c r="E35" s="111">
        <f t="shared" si="8"/>
        <v>0</v>
      </c>
      <c r="F35" s="111">
        <f t="shared" si="8"/>
        <v>0</v>
      </c>
      <c r="G35" s="111">
        <f t="shared" si="8"/>
        <v>0</v>
      </c>
      <c r="H35" s="106">
        <f t="shared" si="0"/>
        <v>0</v>
      </c>
    </row>
    <row r="36" spans="1:8" ht="30" hidden="1" customHeight="1" thickBot="1" x14ac:dyDescent="0.35">
      <c r="A36" s="123"/>
      <c r="B36" s="120" t="s">
        <v>67</v>
      </c>
      <c r="C36" s="109">
        <f>IF(C37 &lt;= 25000, C34, 25000)</f>
        <v>0</v>
      </c>
      <c r="D36" s="109">
        <f>IF(D37 &gt;= 25000, 25000- C36,D34)</f>
        <v>0</v>
      </c>
      <c r="E36" s="109">
        <f>IF((C36+D36)&gt;=25000,0, IF((C36+D36+E34)&lt;=25000,E34,25000 - (C36+D36)))</f>
        <v>0</v>
      </c>
      <c r="F36" s="109">
        <f>IF((C36+D36+E36)&gt;=25000,0, IF((C36+D36+E36+F34)&lt;=25000,F34,25000 - (C36+D36+E36)))</f>
        <v>0</v>
      </c>
      <c r="G36" s="109">
        <f>IF((C36+D36+E36+F36)&gt;=25000,0, IF((C36+D36+E36+F36+G34)&lt;=25000,G34,25000 - (C36+D36+E36+F36)))</f>
        <v>0</v>
      </c>
      <c r="H36" s="106">
        <f t="shared" si="0"/>
        <v>0</v>
      </c>
    </row>
    <row r="37" spans="1:8" ht="30" hidden="1" customHeight="1" thickBot="1" x14ac:dyDescent="0.35">
      <c r="A37" s="124"/>
      <c r="B37" s="120" t="s">
        <v>159</v>
      </c>
      <c r="C37" s="110">
        <f>C34</f>
        <v>0</v>
      </c>
      <c r="D37" s="110">
        <f>C37+D34</f>
        <v>0</v>
      </c>
      <c r="E37" s="110">
        <f>D37+E34</f>
        <v>0</v>
      </c>
      <c r="F37" s="110">
        <f>E37+F34</f>
        <v>0</v>
      </c>
      <c r="G37" s="110">
        <f>F37+G34</f>
        <v>0</v>
      </c>
      <c r="H37" s="106">
        <f t="shared" si="0"/>
        <v>0</v>
      </c>
    </row>
    <row r="38" spans="1:8" ht="30" customHeight="1" thickBot="1" x14ac:dyDescent="0.35">
      <c r="A38" s="121">
        <v>9</v>
      </c>
      <c r="B38" s="119"/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06">
        <f t="shared" ref="H38:H56" si="9">SUM(C38:G38)</f>
        <v>0</v>
      </c>
    </row>
    <row r="39" spans="1:8" ht="30" hidden="1" customHeight="1" thickBot="1" x14ac:dyDescent="0.3">
      <c r="A39" s="125"/>
      <c r="B39" s="102" t="s">
        <v>66</v>
      </c>
      <c r="C39" s="111">
        <f t="shared" ref="C39:G39" si="10">C38-C40</f>
        <v>0</v>
      </c>
      <c r="D39" s="111">
        <f t="shared" si="10"/>
        <v>0</v>
      </c>
      <c r="E39" s="111">
        <f t="shared" si="10"/>
        <v>0</v>
      </c>
      <c r="F39" s="111">
        <f t="shared" si="10"/>
        <v>0</v>
      </c>
      <c r="G39" s="111">
        <f t="shared" si="10"/>
        <v>0</v>
      </c>
      <c r="H39" s="106">
        <f t="shared" si="9"/>
        <v>0</v>
      </c>
    </row>
    <row r="40" spans="1:8" ht="30" hidden="1" customHeight="1" thickBot="1" x14ac:dyDescent="0.3">
      <c r="A40" s="125"/>
      <c r="B40" s="102" t="s">
        <v>67</v>
      </c>
      <c r="C40" s="109">
        <f>IF(C41 &lt;= 25000, C38, 25000)</f>
        <v>0</v>
      </c>
      <c r="D40" s="109">
        <f>IF(D41 &gt;= 25000, 25000- C40,D38)</f>
        <v>0</v>
      </c>
      <c r="E40" s="109">
        <f>IF((C40+D40)&gt;=25000,0, IF((C40+D40+E38)&lt;=25000,E38,25000 - (C40+D40)))</f>
        <v>0</v>
      </c>
      <c r="F40" s="109">
        <f>IF((C40+D40+E40)&gt;=25000,0, IF((C40+D40+E40+F38)&lt;=25000,F38,25000 - (C40+D40+E40)))</f>
        <v>0</v>
      </c>
      <c r="G40" s="109">
        <f>IF((C40+D40+E40+F40)&gt;=25000,0, IF((C40+D40+E40+F40+G38)&lt;=25000,G38,25000 - (C40+D40+E40+F40)))</f>
        <v>0</v>
      </c>
      <c r="H40" s="106">
        <f t="shared" si="9"/>
        <v>0</v>
      </c>
    </row>
    <row r="41" spans="1:8" ht="30" hidden="1" customHeight="1" thickBot="1" x14ac:dyDescent="0.3">
      <c r="A41" s="125"/>
      <c r="B41" s="102" t="s">
        <v>159</v>
      </c>
      <c r="C41" s="110">
        <f>C38</f>
        <v>0</v>
      </c>
      <c r="D41" s="110">
        <f>C41+D38</f>
        <v>0</v>
      </c>
      <c r="E41" s="110">
        <f>D41+E38</f>
        <v>0</v>
      </c>
      <c r="F41" s="110">
        <f>E41+F38</f>
        <v>0</v>
      </c>
      <c r="G41" s="110">
        <f>F41+G38</f>
        <v>0</v>
      </c>
      <c r="H41" s="106">
        <f t="shared" si="9"/>
        <v>0</v>
      </c>
    </row>
    <row r="42" spans="1:8" ht="30" hidden="1" customHeight="1" thickBot="1" x14ac:dyDescent="0.3">
      <c r="A42" s="125"/>
      <c r="B42" s="104"/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06">
        <f t="shared" si="9"/>
        <v>0</v>
      </c>
    </row>
    <row r="43" spans="1:8" ht="30" hidden="1" customHeight="1" thickBot="1" x14ac:dyDescent="0.3">
      <c r="A43" s="125"/>
      <c r="B43" s="102" t="s">
        <v>66</v>
      </c>
      <c r="C43" s="111">
        <f t="shared" ref="C43:G43" si="11">C42-C44</f>
        <v>0</v>
      </c>
      <c r="D43" s="111">
        <f t="shared" si="11"/>
        <v>0</v>
      </c>
      <c r="E43" s="111">
        <f t="shared" si="11"/>
        <v>0</v>
      </c>
      <c r="F43" s="111">
        <f t="shared" si="11"/>
        <v>0</v>
      </c>
      <c r="G43" s="111">
        <f t="shared" si="11"/>
        <v>0</v>
      </c>
      <c r="H43" s="106">
        <f t="shared" si="9"/>
        <v>0</v>
      </c>
    </row>
    <row r="44" spans="1:8" ht="30" hidden="1" customHeight="1" thickBot="1" x14ac:dyDescent="0.3">
      <c r="A44" s="125"/>
      <c r="B44" s="102" t="s">
        <v>67</v>
      </c>
      <c r="C44" s="109">
        <f>IF(C45 &lt;= 25000, C42, 25000)</f>
        <v>0</v>
      </c>
      <c r="D44" s="109">
        <f>IF(D45 &gt;= 25000, 25000- C44,D42)</f>
        <v>0</v>
      </c>
      <c r="E44" s="109">
        <f>IF((C44+D44)&gt;=25000,0, IF((C44+D44+E42)&lt;=25000,E42,25000 - (C44+D44)))</f>
        <v>0</v>
      </c>
      <c r="F44" s="109">
        <f>IF((C44+D44+E44)&gt;=25000,0, IF((C44+D44+E44+F42)&lt;=25000,F42,25000 - (C44+D44+E44)))</f>
        <v>0</v>
      </c>
      <c r="G44" s="109">
        <f>IF((C44+D44+E44+F44)&gt;=25000,0, IF((C44+D44+E44+F44+G42)&lt;=25000,G42,25000 - (C44+D44+E44+F44)))</f>
        <v>0</v>
      </c>
      <c r="H44" s="106">
        <f t="shared" si="9"/>
        <v>0</v>
      </c>
    </row>
    <row r="45" spans="1:8" ht="30" hidden="1" customHeight="1" thickBot="1" x14ac:dyDescent="0.3">
      <c r="A45" s="125"/>
      <c r="B45" s="102" t="s">
        <v>159</v>
      </c>
      <c r="C45" s="110">
        <f>C42</f>
        <v>0</v>
      </c>
      <c r="D45" s="110">
        <f>C45+D42</f>
        <v>0</v>
      </c>
      <c r="E45" s="110">
        <f>D45+E42</f>
        <v>0</v>
      </c>
      <c r="F45" s="110">
        <f>E45+F42</f>
        <v>0</v>
      </c>
      <c r="G45" s="110">
        <f>F45+G42</f>
        <v>0</v>
      </c>
      <c r="H45" s="106">
        <f t="shared" si="9"/>
        <v>0</v>
      </c>
    </row>
    <row r="46" spans="1:8" ht="30" hidden="1" customHeight="1" thickBot="1" x14ac:dyDescent="0.3">
      <c r="A46" s="125"/>
      <c r="B46" s="104"/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06">
        <f t="shared" si="9"/>
        <v>0</v>
      </c>
    </row>
    <row r="47" spans="1:8" ht="30" hidden="1" customHeight="1" thickBot="1" x14ac:dyDescent="0.3">
      <c r="A47" s="125"/>
      <c r="B47" s="102" t="s">
        <v>66</v>
      </c>
      <c r="C47" s="111">
        <f t="shared" ref="C47:G47" si="12">C46-C48</f>
        <v>0</v>
      </c>
      <c r="D47" s="111">
        <f t="shared" si="12"/>
        <v>0</v>
      </c>
      <c r="E47" s="111">
        <f t="shared" si="12"/>
        <v>0</v>
      </c>
      <c r="F47" s="111">
        <f t="shared" si="12"/>
        <v>0</v>
      </c>
      <c r="G47" s="111">
        <f t="shared" si="12"/>
        <v>0</v>
      </c>
      <c r="H47" s="106">
        <f t="shared" si="9"/>
        <v>0</v>
      </c>
    </row>
    <row r="48" spans="1:8" ht="30" hidden="1" customHeight="1" thickBot="1" x14ac:dyDescent="0.3">
      <c r="A48" s="125"/>
      <c r="B48" s="102" t="s">
        <v>67</v>
      </c>
      <c r="C48" s="109">
        <f>IF(C49 &lt;= 25000, C46, 25000)</f>
        <v>0</v>
      </c>
      <c r="D48" s="109">
        <f>IF(D49 &gt;= 25000, 25000- C48,D46)</f>
        <v>0</v>
      </c>
      <c r="E48" s="109">
        <f>IF((C48+D48)&gt;=25000,0, IF((C48+D48+E46)&lt;=25000,E46,25000 - (C48+D48)))</f>
        <v>0</v>
      </c>
      <c r="F48" s="109">
        <f>IF((C48+D48+E48)&gt;=25000,0, IF((C48+D48+E48+F46)&lt;=25000,F46,25000 - (C48+D48+E48)))</f>
        <v>0</v>
      </c>
      <c r="G48" s="109">
        <f>IF((C48+D48+E48+F48)&gt;=25000,0, IF((C48+D48+E48+F48+G46)&lt;=25000,G46,25000 - (C48+D48+E48+F48)))</f>
        <v>0</v>
      </c>
      <c r="H48" s="106">
        <f t="shared" si="9"/>
        <v>0</v>
      </c>
    </row>
    <row r="49" spans="1:8" ht="30" hidden="1" customHeight="1" thickBot="1" x14ac:dyDescent="0.3">
      <c r="A49" s="125"/>
      <c r="B49" s="102" t="s">
        <v>159</v>
      </c>
      <c r="C49" s="110">
        <f>C46</f>
        <v>0</v>
      </c>
      <c r="D49" s="110">
        <f>C49+D46</f>
        <v>0</v>
      </c>
      <c r="E49" s="110">
        <f>D49+E46</f>
        <v>0</v>
      </c>
      <c r="F49" s="110">
        <f>E49+F46</f>
        <v>0</v>
      </c>
      <c r="G49" s="110">
        <f>F49+G46</f>
        <v>0</v>
      </c>
      <c r="H49" s="106">
        <f t="shared" si="9"/>
        <v>0</v>
      </c>
    </row>
    <row r="50" spans="1:8" ht="30" hidden="1" customHeight="1" thickBot="1" x14ac:dyDescent="0.3">
      <c r="A50" s="125"/>
      <c r="B50" s="104"/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06">
        <f t="shared" si="9"/>
        <v>0</v>
      </c>
    </row>
    <row r="51" spans="1:8" ht="30" hidden="1" customHeight="1" thickBot="1" x14ac:dyDescent="0.3">
      <c r="A51" s="125"/>
      <c r="B51" s="102" t="s">
        <v>66</v>
      </c>
      <c r="C51" s="112">
        <f t="shared" ref="C51:G51" si="13">C50-C52</f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112">
        <f t="shared" si="13"/>
        <v>0</v>
      </c>
      <c r="H51" s="106">
        <f t="shared" si="9"/>
        <v>0</v>
      </c>
    </row>
    <row r="52" spans="1:8" ht="30" hidden="1" customHeight="1" thickBot="1" x14ac:dyDescent="0.3">
      <c r="A52" s="125"/>
      <c r="B52" s="102" t="s">
        <v>67</v>
      </c>
      <c r="C52" s="109">
        <f>IF(C53 &lt;= 25000, C50, 25000)</f>
        <v>0</v>
      </c>
      <c r="D52" s="109">
        <f>IF(D53 &gt;= 25000, 25000- C52,D50)</f>
        <v>0</v>
      </c>
      <c r="E52" s="109">
        <f>IF((C52+D52)&gt;=25000,0, IF((C52+D52+E50)&lt;=25000,E50,25000 - (C52+D52)))</f>
        <v>0</v>
      </c>
      <c r="F52" s="109">
        <f>IF((C52+D52+E52)&gt;=25000,0, IF((C52+D52+E52+F50)&lt;=25000,F50,25000 - (C52+D52+E52)))</f>
        <v>0</v>
      </c>
      <c r="G52" s="109">
        <f>IF((C52+D52+E52+F52)&gt;=25000,0, IF((C52+D52+E52+F52+G50)&lt;=25000,G50,25000 - (C52+D52+E52+F52)))</f>
        <v>0</v>
      </c>
      <c r="H52" s="106">
        <f t="shared" si="9"/>
        <v>0</v>
      </c>
    </row>
    <row r="53" spans="1:8" ht="30" hidden="1" customHeight="1" thickBot="1" x14ac:dyDescent="0.3">
      <c r="A53" s="125"/>
      <c r="B53" s="116" t="s">
        <v>159</v>
      </c>
      <c r="C53" s="113">
        <f>C50</f>
        <v>0</v>
      </c>
      <c r="D53" s="113">
        <f>C53+D50</f>
        <v>0</v>
      </c>
      <c r="E53" s="113">
        <f>D53+E50</f>
        <v>0</v>
      </c>
      <c r="F53" s="113">
        <f>E53+F50</f>
        <v>0</v>
      </c>
      <c r="G53" s="113">
        <f>F53+G50</f>
        <v>0</v>
      </c>
      <c r="H53" s="106">
        <f t="shared" si="9"/>
        <v>0</v>
      </c>
    </row>
    <row r="54" spans="1:8" s="88" customFormat="1" ht="30" customHeight="1" thickBot="1" x14ac:dyDescent="0.3">
      <c r="A54" s="304" t="s">
        <v>175</v>
      </c>
      <c r="B54" s="305"/>
      <c r="C54" s="105">
        <f t="shared" ref="C54:G54" si="14">(C8+C12+C16+C20+C24+C28+C32+C36+C40+C44+C48+C52)</f>
        <v>0</v>
      </c>
      <c r="D54" s="105">
        <f t="shared" si="14"/>
        <v>0</v>
      </c>
      <c r="E54" s="105">
        <f t="shared" si="14"/>
        <v>0</v>
      </c>
      <c r="F54" s="105">
        <f t="shared" si="14"/>
        <v>0</v>
      </c>
      <c r="G54" s="105">
        <f t="shared" si="14"/>
        <v>0</v>
      </c>
      <c r="H54" s="106">
        <f t="shared" si="9"/>
        <v>0</v>
      </c>
    </row>
    <row r="55" spans="1:8" s="88" customFormat="1" ht="30" customHeight="1" thickBot="1" x14ac:dyDescent="0.3">
      <c r="A55" s="304" t="s">
        <v>176</v>
      </c>
      <c r="B55" s="305"/>
      <c r="C55" s="105">
        <f t="shared" ref="C55:G55" si="15">(C7+C11+C15+C19+C23+C27+C31+C35+C39+C43+C47+C51)</f>
        <v>0</v>
      </c>
      <c r="D55" s="105">
        <f t="shared" si="15"/>
        <v>0</v>
      </c>
      <c r="E55" s="105">
        <f t="shared" si="15"/>
        <v>0</v>
      </c>
      <c r="F55" s="105">
        <f t="shared" si="15"/>
        <v>0</v>
      </c>
      <c r="G55" s="105">
        <f t="shared" si="15"/>
        <v>0</v>
      </c>
      <c r="H55" s="106">
        <f t="shared" si="9"/>
        <v>0</v>
      </c>
    </row>
    <row r="56" spans="1:8" s="88" customFormat="1" ht="30" customHeight="1" thickBot="1" x14ac:dyDescent="0.3">
      <c r="A56" s="304" t="s">
        <v>174</v>
      </c>
      <c r="B56" s="305"/>
      <c r="C56" s="105">
        <f t="shared" ref="C56:G56" si="16">C54+C55</f>
        <v>0</v>
      </c>
      <c r="D56" s="105">
        <f t="shared" si="16"/>
        <v>0</v>
      </c>
      <c r="E56" s="105">
        <f t="shared" si="16"/>
        <v>0</v>
      </c>
      <c r="F56" s="105">
        <f t="shared" si="16"/>
        <v>0</v>
      </c>
      <c r="G56" s="105">
        <f t="shared" si="16"/>
        <v>0</v>
      </c>
      <c r="H56" s="106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B17" sqref="B17"/>
    </sheetView>
  </sheetViews>
  <sheetFormatPr defaultColWidth="9.109375" defaultRowHeight="13.2" x14ac:dyDescent="0.25"/>
  <cols>
    <col min="1" max="1" width="34.6640625" style="228" customWidth="1"/>
    <col min="2" max="2" width="19.33203125" style="228" customWidth="1"/>
    <col min="3" max="3" width="14.88671875" style="228" bestFit="1" customWidth="1"/>
    <col min="4" max="4" width="12.33203125" style="228" customWidth="1"/>
    <col min="5" max="5" width="11.88671875" style="228" customWidth="1"/>
    <col min="6" max="6" width="11.6640625" style="228" customWidth="1"/>
    <col min="7" max="7" width="14.109375" style="228" customWidth="1"/>
    <col min="8" max="8" width="23.44140625" style="228" customWidth="1"/>
    <col min="9" max="16384" width="9.109375" style="228"/>
  </cols>
  <sheetData>
    <row r="1" spans="1:9" ht="18" thickBot="1" x14ac:dyDescent="0.35">
      <c r="A1" s="323" t="s">
        <v>263</v>
      </c>
      <c r="B1" s="324"/>
      <c r="C1" s="324"/>
      <c r="D1" s="324"/>
      <c r="E1" s="324"/>
      <c r="F1" s="324"/>
      <c r="G1" s="324"/>
      <c r="H1" s="324"/>
    </row>
    <row r="2" spans="1:9" ht="18" thickBot="1" x14ac:dyDescent="0.35">
      <c r="A2" s="325" t="s">
        <v>10</v>
      </c>
      <c r="B2" s="326"/>
      <c r="C2" s="327"/>
      <c r="D2" s="328">
        <f>'Project Budget Overview'!D4</f>
        <v>0</v>
      </c>
      <c r="E2" s="329"/>
      <c r="F2" s="329"/>
      <c r="G2" s="329"/>
      <c r="H2" s="329"/>
    </row>
    <row r="3" spans="1:9" ht="18" thickBot="1" x14ac:dyDescent="0.35">
      <c r="A3" s="330" t="s">
        <v>11</v>
      </c>
      <c r="B3" s="331"/>
      <c r="C3" s="332"/>
      <c r="D3" s="328">
        <f>'Project Budget Overview'!D6</f>
        <v>0</v>
      </c>
      <c r="E3" s="329"/>
      <c r="F3" s="329"/>
      <c r="G3" s="329"/>
      <c r="H3" s="329"/>
    </row>
    <row r="4" spans="1:9" ht="36" customHeight="1" thickBot="1" x14ac:dyDescent="0.3">
      <c r="A4" s="333" t="s">
        <v>267</v>
      </c>
      <c r="B4" s="334"/>
      <c r="C4" s="334"/>
      <c r="D4" s="334"/>
      <c r="E4" s="334"/>
      <c r="F4" s="334"/>
      <c r="G4" s="334"/>
      <c r="H4" s="335"/>
    </row>
    <row r="5" spans="1:9" ht="36" customHeight="1" thickBot="1" x14ac:dyDescent="0.35">
      <c r="A5" s="321" t="s">
        <v>262</v>
      </c>
      <c r="B5" s="322"/>
      <c r="C5" s="243" t="s">
        <v>164</v>
      </c>
      <c r="D5" s="244" t="s">
        <v>165</v>
      </c>
      <c r="E5" s="244" t="s">
        <v>166</v>
      </c>
      <c r="F5" s="244" t="s">
        <v>167</v>
      </c>
      <c r="G5" s="245" t="s">
        <v>168</v>
      </c>
      <c r="H5" s="246" t="s">
        <v>280</v>
      </c>
      <c r="I5" s="234"/>
    </row>
    <row r="6" spans="1:9" ht="15.6" thickBot="1" x14ac:dyDescent="0.3">
      <c r="A6" s="236" t="s">
        <v>261</v>
      </c>
      <c r="B6" s="240"/>
      <c r="C6" s="241"/>
      <c r="D6" s="230"/>
      <c r="E6" s="230"/>
      <c r="F6" s="230"/>
      <c r="G6" s="237"/>
      <c r="H6" s="230">
        <f>SUM(C6:G6)</f>
        <v>0</v>
      </c>
    </row>
    <row r="7" spans="1:9" ht="15.6" thickBot="1" x14ac:dyDescent="0.3">
      <c r="A7" s="236" t="s">
        <v>260</v>
      </c>
      <c r="B7" s="240"/>
      <c r="C7" s="237"/>
      <c r="D7" s="239"/>
      <c r="E7" s="238"/>
      <c r="F7" s="230"/>
      <c r="G7" s="237"/>
      <c r="H7" s="230">
        <f>SUM(C7:G7)</f>
        <v>0</v>
      </c>
    </row>
    <row r="8" spans="1:9" ht="15.6" thickBot="1" x14ac:dyDescent="0.3">
      <c r="A8" s="236" t="s">
        <v>259</v>
      </c>
      <c r="B8" s="230" t="s">
        <v>266</v>
      </c>
      <c r="C8" s="230"/>
      <c r="D8" s="230"/>
      <c r="E8" s="231"/>
      <c r="F8" s="235"/>
      <c r="G8" s="230"/>
      <c r="H8" s="230">
        <f>SUM(C8:G8)</f>
        <v>0</v>
      </c>
      <c r="I8" s="234"/>
    </row>
    <row r="9" spans="1:9" ht="15.6" thickBot="1" x14ac:dyDescent="0.3">
      <c r="A9" s="233" t="s">
        <v>258</v>
      </c>
      <c r="B9" s="232" t="s">
        <v>266</v>
      </c>
      <c r="C9" s="232"/>
      <c r="D9" s="231"/>
      <c r="E9" s="231"/>
      <c r="F9" s="231"/>
      <c r="G9" s="230"/>
      <c r="H9" s="230">
        <f>SUM(C9:G9)</f>
        <v>0</v>
      </c>
    </row>
    <row r="10" spans="1:9" ht="16.2" thickBot="1" x14ac:dyDescent="0.3">
      <c r="A10" s="247" t="s">
        <v>257</v>
      </c>
      <c r="B10" s="248"/>
      <c r="C10" s="248">
        <f>SUM(C6:C9)</f>
        <v>0</v>
      </c>
      <c r="D10" s="248">
        <f t="shared" ref="D10:H10" si="0">SUM(D6:D9)</f>
        <v>0</v>
      </c>
      <c r="E10" s="248">
        <f t="shared" si="0"/>
        <v>0</v>
      </c>
      <c r="F10" s="248">
        <f t="shared" si="0"/>
        <v>0</v>
      </c>
      <c r="G10" s="248">
        <f t="shared" si="0"/>
        <v>0</v>
      </c>
      <c r="H10" s="248">
        <f t="shared" si="0"/>
        <v>0</v>
      </c>
    </row>
    <row r="11" spans="1:9" x14ac:dyDescent="0.25">
      <c r="A11" s="229"/>
      <c r="D11" s="229"/>
      <c r="E11" s="229"/>
      <c r="F11" s="229"/>
      <c r="H11" s="229"/>
    </row>
  </sheetData>
  <sheetProtection sheet="1" objects="1" scenarios="1"/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topLeftCell="A29" zoomScaleNormal="100" workbookViewId="0">
      <selection activeCell="N45" sqref="N45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6640625" style="161" customWidth="1"/>
    <col min="6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Overview'!D15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Overview'!E15</f>
        <v>0</v>
      </c>
      <c r="M3" s="542"/>
      <c r="N3" s="543"/>
      <c r="O3" s="538" t="s">
        <v>26</v>
      </c>
      <c r="P3" s="539"/>
      <c r="Q3" s="539"/>
      <c r="R3" s="131">
        <v>1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9"/>
      <c r="F4" s="469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4.25" customHeight="1" thickBot="1" x14ac:dyDescent="0.3">
      <c r="A5" s="205"/>
      <c r="B5" s="206"/>
      <c r="C5" s="207"/>
      <c r="D5" s="208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1" t="s">
        <v>252</v>
      </c>
      <c r="F6" s="211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18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'Project Budget Overview'!F24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416"/>
      <c r="B9" s="381"/>
      <c r="C9" s="195" t="s">
        <v>201</v>
      </c>
      <c r="D9" s="151" t="s">
        <v>1</v>
      </c>
      <c r="E9" s="218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'Project Budget Overview'!F25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416"/>
      <c r="B11" s="381"/>
      <c r="C11" s="195" t="s">
        <v>201</v>
      </c>
      <c r="D11" s="151" t="s">
        <v>2</v>
      </c>
      <c r="E11" s="218">
        <v>0</v>
      </c>
      <c r="F11" s="219">
        <v>0</v>
      </c>
      <c r="G11" s="343">
        <f>'Project Budget Overview'!B26</f>
        <v>0</v>
      </c>
      <c r="H11" s="343"/>
      <c r="I11" s="343"/>
      <c r="J11" s="344"/>
      <c r="K11" s="158">
        <f>'Project Budget Overview'!F26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416"/>
      <c r="B13" s="381"/>
      <c r="C13" s="195" t="s">
        <v>201</v>
      </c>
      <c r="D13" s="151" t="s">
        <v>3</v>
      </c>
      <c r="E13" s="218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'Project Budget Overview'!F27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416"/>
      <c r="B15" s="381"/>
      <c r="C15" s="195" t="s">
        <v>201</v>
      </c>
      <c r="D15" s="151" t="s">
        <v>4</v>
      </c>
      <c r="E15" s="218">
        <v>0</v>
      </c>
      <c r="F15" s="219">
        <v>0</v>
      </c>
      <c r="G15" s="343">
        <f>'Project Budget Overview'!B28</f>
        <v>0</v>
      </c>
      <c r="H15" s="343"/>
      <c r="I15" s="343"/>
      <c r="J15" s="344"/>
      <c r="K15" s="158">
        <f>'Project Budget Overview'!F28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thickBot="1" x14ac:dyDescent="0.3">
      <c r="A17" s="416"/>
      <c r="B17" s="381"/>
      <c r="C17" s="195" t="s">
        <v>201</v>
      </c>
      <c r="D17" s="151" t="s">
        <v>5</v>
      </c>
      <c r="E17" s="218">
        <v>0</v>
      </c>
      <c r="F17" s="219">
        <v>0</v>
      </c>
      <c r="G17" s="343">
        <f>'Project Budget Overview'!B29</f>
        <v>0</v>
      </c>
      <c r="H17" s="343"/>
      <c r="I17" s="343"/>
      <c r="J17" s="344"/>
      <c r="K17" s="158">
        <f>'Project Budget Overview'!F29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thickBot="1" x14ac:dyDescent="0.3">
      <c r="A19" s="416"/>
      <c r="B19" s="381"/>
      <c r="C19" s="195" t="s">
        <v>201</v>
      </c>
      <c r="D19" s="151" t="s">
        <v>213</v>
      </c>
      <c r="E19" s="218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'Project Budget Overview'!F30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thickBot="1" x14ac:dyDescent="0.3">
      <c r="A21" s="416"/>
      <c r="B21" s="381"/>
      <c r="C21" s="195" t="s">
        <v>201</v>
      </c>
      <c r="D21" s="151" t="s">
        <v>214</v>
      </c>
      <c r="E21" s="218">
        <v>0</v>
      </c>
      <c r="F21" s="219">
        <v>0</v>
      </c>
      <c r="G21" s="343">
        <f>'Project Budget Overview'!B31</f>
        <v>0</v>
      </c>
      <c r="H21" s="343"/>
      <c r="I21" s="343"/>
      <c r="J21" s="344"/>
      <c r="K21" s="158">
        <f>'Project Budget Overview'!F31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thickBot="1" x14ac:dyDescent="0.3">
      <c r="A23" s="416"/>
      <c r="B23" s="381"/>
      <c r="C23" s="195" t="s">
        <v>201</v>
      </c>
      <c r="D23" s="151" t="s">
        <v>215</v>
      </c>
      <c r="E23" s="218">
        <v>0</v>
      </c>
      <c r="F23" s="219">
        <v>0</v>
      </c>
      <c r="G23" s="343">
        <f>'Project Budget Overview'!B32</f>
        <v>0</v>
      </c>
      <c r="H23" s="343"/>
      <c r="I23" s="343"/>
      <c r="J23" s="344"/>
      <c r="K23" s="158">
        <f>'Project Budget Overview'!F32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thickBot="1" x14ac:dyDescent="0.3">
      <c r="A25" s="416"/>
      <c r="B25" s="381"/>
      <c r="C25" s="195" t="s">
        <v>201</v>
      </c>
      <c r="D25" s="151" t="s">
        <v>216</v>
      </c>
      <c r="E25" s="218">
        <v>0</v>
      </c>
      <c r="F25" s="219">
        <v>0</v>
      </c>
      <c r="G25" s="343">
        <f>'Project Budget Overview'!B33</f>
        <v>0</v>
      </c>
      <c r="H25" s="343"/>
      <c r="I25" s="343"/>
      <c r="J25" s="344"/>
      <c r="K25" s="158">
        <f>'Project Budget Overview'!F33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thickBot="1" x14ac:dyDescent="0.3">
      <c r="A27" s="416"/>
      <c r="B27" s="381"/>
      <c r="C27" s="195" t="s">
        <v>201</v>
      </c>
      <c r="D27" s="151" t="s">
        <v>217</v>
      </c>
      <c r="E27" s="218">
        <v>0</v>
      </c>
      <c r="F27" s="219">
        <v>0</v>
      </c>
      <c r="G27" s="343">
        <f>'Project Budget Overview'!B34</f>
        <v>0</v>
      </c>
      <c r="H27" s="343"/>
      <c r="I27" s="343"/>
      <c r="J27" s="344"/>
      <c r="K27" s="158">
        <f>'Project Budget Overview'!F34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thickBot="1" x14ac:dyDescent="0.3">
      <c r="A29" s="416"/>
      <c r="B29" s="381"/>
      <c r="C29" s="195" t="s">
        <v>201</v>
      </c>
      <c r="D29" s="151" t="s">
        <v>218</v>
      </c>
      <c r="E29" s="218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'Project Budget Overview'!F35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thickBot="1" x14ac:dyDescent="0.3">
      <c r="A31" s="416"/>
      <c r="B31" s="381"/>
      <c r="C31" s="195" t="s">
        <v>201</v>
      </c>
      <c r="D31" s="151" t="s">
        <v>219</v>
      </c>
      <c r="E31" s="218">
        <v>0</v>
      </c>
      <c r="F31" s="219">
        <v>0</v>
      </c>
      <c r="G31" s="343">
        <f>'Project Budget Overview'!B36</f>
        <v>0</v>
      </c>
      <c r="H31" s="343"/>
      <c r="I31" s="343"/>
      <c r="J31" s="344"/>
      <c r="K31" s="158">
        <f>'Project Budget Overview'!F36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thickBot="1" x14ac:dyDescent="0.3">
      <c r="A33" s="416"/>
      <c r="B33" s="381"/>
      <c r="C33" s="195" t="s">
        <v>201</v>
      </c>
      <c r="D33" s="151" t="s">
        <v>220</v>
      </c>
      <c r="E33" s="218">
        <v>0</v>
      </c>
      <c r="F33" s="219">
        <v>0</v>
      </c>
      <c r="G33" s="343">
        <f>'Project Budget Overview'!B37</f>
        <v>0</v>
      </c>
      <c r="H33" s="343"/>
      <c r="I33" s="343"/>
      <c r="J33" s="344"/>
      <c r="K33" s="158">
        <f>'Project Budget Overview'!F37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thickBot="1" x14ac:dyDescent="0.3">
      <c r="A35" s="416"/>
      <c r="B35" s="381"/>
      <c r="C35" s="195" t="s">
        <v>201</v>
      </c>
      <c r="D35" s="151" t="s">
        <v>221</v>
      </c>
      <c r="E35" s="218">
        <v>0</v>
      </c>
      <c r="F35" s="219">
        <v>0</v>
      </c>
      <c r="G35" s="343">
        <f>'Project Budget Overview'!B38</f>
        <v>0</v>
      </c>
      <c r="H35" s="343"/>
      <c r="I35" s="343"/>
      <c r="J35" s="344"/>
      <c r="K35" s="158">
        <f>'Project Budget Overview'!F38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550"/>
      <c r="B37" s="381"/>
      <c r="C37" s="195" t="s">
        <v>201</v>
      </c>
      <c r="D37" s="151" t="s">
        <v>222</v>
      </c>
      <c r="E37" s="218">
        <v>0</v>
      </c>
      <c r="F37" s="219">
        <v>0</v>
      </c>
      <c r="G37" s="343">
        <f>'Project Budget Overview'!B39</f>
        <v>0</v>
      </c>
      <c r="H37" s="343"/>
      <c r="I37" s="343"/>
      <c r="J37" s="344"/>
      <c r="K37" s="158">
        <f>'Project Budget Overview'!F39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550"/>
      <c r="B38" s="381"/>
      <c r="C38" s="196" t="s">
        <v>24</v>
      </c>
      <c r="D38" s="336" t="s">
        <v>231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550"/>
      <c r="B39" s="381"/>
      <c r="C39" s="195" t="s">
        <v>201</v>
      </c>
      <c r="D39" s="151" t="s">
        <v>223</v>
      </c>
      <c r="E39" s="218">
        <v>0</v>
      </c>
      <c r="F39" s="219">
        <v>0</v>
      </c>
      <c r="G39" s="343">
        <f>'Project Budget Overview'!B40</f>
        <v>0</v>
      </c>
      <c r="H39" s="343"/>
      <c r="I39" s="343"/>
      <c r="J39" s="344"/>
      <c r="K39" s="158">
        <f>'Project Budget Overview'!F40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550"/>
      <c r="B40" s="381"/>
      <c r="C40" s="196" t="s">
        <v>24</v>
      </c>
      <c r="D40" s="336" t="s">
        <v>231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550"/>
      <c r="B41" s="381"/>
      <c r="C41" s="195" t="s">
        <v>201</v>
      </c>
      <c r="D41" s="151" t="s">
        <v>224</v>
      </c>
      <c r="E41" s="218">
        <v>0</v>
      </c>
      <c r="F41" s="219">
        <v>0</v>
      </c>
      <c r="G41" s="343">
        <f>'Project Budget Overview'!B41</f>
        <v>0</v>
      </c>
      <c r="H41" s="343"/>
      <c r="I41" s="343"/>
      <c r="J41" s="344"/>
      <c r="K41" s="158">
        <f>'Project Budget Overview'!F41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550"/>
      <c r="B42" s="381"/>
      <c r="C42" s="196" t="s">
        <v>24</v>
      </c>
      <c r="D42" s="336" t="s">
        <v>231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550"/>
      <c r="B43" s="381"/>
      <c r="C43" s="195" t="s">
        <v>201</v>
      </c>
      <c r="D43" s="151" t="s">
        <v>225</v>
      </c>
      <c r="E43" s="218">
        <v>0</v>
      </c>
      <c r="F43" s="219">
        <v>0</v>
      </c>
      <c r="G43" s="343">
        <f>'Project Budget Overview'!B42</f>
        <v>0</v>
      </c>
      <c r="H43" s="343"/>
      <c r="I43" s="343"/>
      <c r="J43" s="344"/>
      <c r="K43" s="158">
        <f>'Project Budget Overview'!F42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550"/>
      <c r="B44" s="381"/>
      <c r="C44" s="196" t="s">
        <v>24</v>
      </c>
      <c r="D44" s="336" t="s">
        <v>231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550"/>
      <c r="B45" s="381"/>
      <c r="C45" s="195" t="s">
        <v>201</v>
      </c>
      <c r="D45" s="151" t="s">
        <v>226</v>
      </c>
      <c r="E45" s="218">
        <v>0</v>
      </c>
      <c r="F45" s="219">
        <v>0</v>
      </c>
      <c r="G45" s="343">
        <f>'Project Budget Overview'!B43</f>
        <v>0</v>
      </c>
      <c r="H45" s="343"/>
      <c r="I45" s="343"/>
      <c r="J45" s="344"/>
      <c r="K45" s="158">
        <f>'Project Budget Overview'!F43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550"/>
      <c r="B46" s="381"/>
      <c r="C46" s="196" t="s">
        <v>24</v>
      </c>
      <c r="D46" s="336" t="s">
        <v>231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18">
        <v>0</v>
      </c>
      <c r="F48" s="219">
        <v>0</v>
      </c>
      <c r="G48" s="343">
        <f>'Project Budget Overview'!B46</f>
        <v>0</v>
      </c>
      <c r="H48" s="343"/>
      <c r="I48" s="343"/>
      <c r="J48" s="344"/>
      <c r="K48" s="158">
        <f>'Project Budget Overview'!F46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18">
        <v>0</v>
      </c>
      <c r="F50" s="219">
        <v>0</v>
      </c>
      <c r="G50" s="343">
        <f>'Project Budget Overview'!B47</f>
        <v>0</v>
      </c>
      <c r="H50" s="343"/>
      <c r="I50" s="343"/>
      <c r="J50" s="344"/>
      <c r="K50" s="158">
        <f>'Project Budget Overview'!F47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18">
        <v>0</v>
      </c>
      <c r="F52" s="219">
        <v>0</v>
      </c>
      <c r="G52" s="343">
        <f>'Project Budget Overview'!B48</f>
        <v>0</v>
      </c>
      <c r="H52" s="343"/>
      <c r="I52" s="343"/>
      <c r="J52" s="344"/>
      <c r="K52" s="158">
        <f>'Project Budget Overview'!F48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550"/>
      <c r="B54" s="381"/>
      <c r="C54" s="195" t="s">
        <v>202</v>
      </c>
      <c r="D54" s="151" t="s">
        <v>3</v>
      </c>
      <c r="E54" s="218">
        <v>0</v>
      </c>
      <c r="F54" s="219">
        <v>0</v>
      </c>
      <c r="G54" s="343">
        <f>'Project Budget Overview'!B49</f>
        <v>0</v>
      </c>
      <c r="H54" s="343"/>
      <c r="I54" s="343"/>
      <c r="J54" s="344"/>
      <c r="K54" s="158">
        <f>'Project Budget Overview'!F49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550"/>
      <c r="B56" s="381"/>
      <c r="C56" s="195" t="s">
        <v>202</v>
      </c>
      <c r="D56" s="151" t="s">
        <v>4</v>
      </c>
      <c r="E56" s="218">
        <v>0</v>
      </c>
      <c r="F56" s="219">
        <v>0</v>
      </c>
      <c r="G56" s="343">
        <f>'Project Budget Overview'!B50</f>
        <v>0</v>
      </c>
      <c r="H56" s="343"/>
      <c r="I56" s="343"/>
      <c r="J56" s="344"/>
      <c r="K56" s="158">
        <f>'Project Budget Overview'!F50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3">
      <c r="A57" s="550"/>
      <c r="B57" s="381"/>
      <c r="C57" s="196" t="s">
        <v>24</v>
      </c>
      <c r="D57" s="336" t="s">
        <v>231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550"/>
      <c r="B58" s="381"/>
      <c r="C58" s="195" t="s">
        <v>202</v>
      </c>
      <c r="D58" s="151" t="s">
        <v>5</v>
      </c>
      <c r="E58" s="218">
        <v>0</v>
      </c>
      <c r="F58" s="219">
        <v>0</v>
      </c>
      <c r="G58" s="343">
        <f>'Project Budget Overview'!B51</f>
        <v>0</v>
      </c>
      <c r="H58" s="343"/>
      <c r="I58" s="343"/>
      <c r="J58" s="344"/>
      <c r="K58" s="158">
        <f>'Project Budget Overview'!F51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550"/>
      <c r="B59" s="382"/>
      <c r="C59" s="198" t="s">
        <v>24</v>
      </c>
      <c r="D59" s="352" t="s">
        <v>231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6.5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526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8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346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/>
    </row>
    <row r="66" spans="1:18" ht="12.75" customHeight="1" x14ac:dyDescent="0.25">
      <c r="A66" s="550"/>
      <c r="B66" s="364"/>
      <c r="C66" s="76" t="s">
        <v>27</v>
      </c>
      <c r="D66" s="345" t="s">
        <v>2</v>
      </c>
      <c r="E66" s="346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268</v>
      </c>
      <c r="E67" s="340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27" t="s">
        <v>27</v>
      </c>
      <c r="D68" s="497" t="s">
        <v>269</v>
      </c>
      <c r="E68" s="498"/>
      <c r="F68" s="222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365"/>
      <c r="C69" s="374" t="s">
        <v>255</v>
      </c>
      <c r="D69" s="374"/>
      <c r="E69" s="374"/>
      <c r="F69" s="223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210" t="s">
        <v>28</v>
      </c>
      <c r="D70" s="353" t="s">
        <v>136</v>
      </c>
      <c r="E70" s="354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555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Budget'!C10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245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498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3.5" hidden="1" customHeight="1" thickBot="1" x14ac:dyDescent="0.3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Budgets'!C55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thickBot="1" x14ac:dyDescent="0.3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Budgets'!C54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/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201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101">
        <f>R129</f>
        <v>0</v>
      </c>
      <c r="B130" s="364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357" t="s">
        <v>143</v>
      </c>
      <c r="B131" s="355"/>
      <c r="C131" s="355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5"/>
      <c r="P131" s="355"/>
      <c r="Q131" s="356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2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391" t="s">
        <v>17</v>
      </c>
      <c r="J133" s="392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2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8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8"/>
      <c r="M136" s="385"/>
      <c r="N136" s="385"/>
      <c r="O136" s="1"/>
      <c r="P136" s="1"/>
      <c r="Q136" s="100"/>
      <c r="R136" s="96"/>
    </row>
    <row r="137" spans="1:18" ht="17.25" customHeight="1" thickBot="1" x14ac:dyDescent="0.3">
      <c r="A137" s="73">
        <f>R137</f>
        <v>0</v>
      </c>
      <c r="B137" s="357" t="s">
        <v>141</v>
      </c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7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A7:A3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G45:J45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B126:R126"/>
    <mergeCell ref="B127:B130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D26:K26"/>
    <mergeCell ref="D28:K28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C69:E69"/>
    <mergeCell ref="G65:Q6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B7:B59"/>
    <mergeCell ref="G7:J7"/>
    <mergeCell ref="G9:J9"/>
    <mergeCell ref="G11:J11"/>
    <mergeCell ref="G13:J13"/>
    <mergeCell ref="G15:J15"/>
    <mergeCell ref="G17:J17"/>
    <mergeCell ref="G25:J25"/>
    <mergeCell ref="G27:J27"/>
    <mergeCell ref="G29:J29"/>
    <mergeCell ref="G33:J33"/>
    <mergeCell ref="G35:J35"/>
    <mergeCell ref="G31:J31"/>
    <mergeCell ref="D30:K30"/>
    <mergeCell ref="D67:E67"/>
    <mergeCell ref="G67:Q67"/>
    <mergeCell ref="G37:J37"/>
    <mergeCell ref="G39:J39"/>
    <mergeCell ref="G41:J41"/>
    <mergeCell ref="G58:J58"/>
    <mergeCell ref="D66:E66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B1" zoomScaleNormal="100" workbookViewId="0">
      <selection activeCell="O8" sqref="O8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" style="161" customWidth="1"/>
    <col min="6" max="6" width="6.332031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Overview'!D16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Overview'!E16</f>
        <v>0</v>
      </c>
      <c r="M3" s="542"/>
      <c r="N3" s="543"/>
      <c r="O3" s="538" t="s">
        <v>26</v>
      </c>
      <c r="P3" s="539"/>
      <c r="Q3" s="539"/>
      <c r="R3" s="131">
        <v>2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9"/>
      <c r="F4" s="469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1'!K7 * 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'Proposal Budget Year 1'!K9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1'!K11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'Proposal Budget Year 1'!K13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24">
        <v>0</v>
      </c>
      <c r="G15" s="343">
        <f>'Project Budget Overview'!B28</f>
        <v>0</v>
      </c>
      <c r="H15" s="343"/>
      <c r="I15" s="343"/>
      <c r="J15" s="343"/>
      <c r="K15" s="158">
        <f>'Proposal Budget Year 1'!K15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1'!K17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83">
        <f>'Project Budget Overview'!B30</f>
        <v>0</v>
      </c>
      <c r="H19" s="343"/>
      <c r="I19" s="343"/>
      <c r="J19" s="344"/>
      <c r="K19" s="158">
        <f>'Proposal Budget Year 1'!K19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1'!K21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1'!K23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1'!K25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1'!K27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1'!K29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43">
        <f>'Project Budget Overview'!B36</f>
        <v>0</v>
      </c>
      <c r="H31" s="343"/>
      <c r="I31" s="343"/>
      <c r="J31" s="344"/>
      <c r="K31" s="158">
        <f>'Proposal Budget Year 1'!K31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43">
        <f>'Project Budget Overview'!B37</f>
        <v>0</v>
      </c>
      <c r="H33" s="343"/>
      <c r="I33" s="343"/>
      <c r="J33" s="344"/>
      <c r="K33" s="158">
        <f>'Proposal Budget Year 1'!K33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43">
        <f>'Project Budget Overview'!B38</f>
        <v>0</v>
      </c>
      <c r="H35" s="343"/>
      <c r="I35" s="343"/>
      <c r="J35" s="344"/>
      <c r="K35" s="158">
        <f>'Proposal Budget Year 1'!K35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43">
        <f>'Project Budget Overview'!B39</f>
        <v>0</v>
      </c>
      <c r="H37" s="343"/>
      <c r="I37" s="343"/>
      <c r="J37" s="344"/>
      <c r="K37" s="158">
        <f>'Proposal Budget Year 1'!K37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43">
        <f>'Project Budget Overview'!B40</f>
        <v>0</v>
      </c>
      <c r="H39" s="343"/>
      <c r="I39" s="343"/>
      <c r="J39" s="344"/>
      <c r="K39" s="158">
        <f>'Proposal Budget Year 1'!K39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43">
        <f>'Project Budget Overview'!B41</f>
        <v>0</v>
      </c>
      <c r="H41" s="343"/>
      <c r="I41" s="343"/>
      <c r="J41" s="344"/>
      <c r="K41" s="158">
        <f>'Proposal Budget Year 1'!K41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550"/>
      <c r="B43" s="381"/>
      <c r="C43" s="195" t="s">
        <v>201</v>
      </c>
      <c r="D43" s="151" t="s">
        <v>225</v>
      </c>
      <c r="E43" s="224">
        <v>0</v>
      </c>
      <c r="F43" s="219">
        <v>0</v>
      </c>
      <c r="G43" s="343">
        <f>'Project Budget Overview'!B42</f>
        <v>0</v>
      </c>
      <c r="H43" s="343"/>
      <c r="I43" s="343"/>
      <c r="J43" s="344"/>
      <c r="K43" s="158">
        <f>'Proposal Budget Year 1'!K43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550"/>
      <c r="B45" s="381"/>
      <c r="C45" s="195" t="s">
        <v>201</v>
      </c>
      <c r="D45" s="151" t="s">
        <v>226</v>
      </c>
      <c r="E45" s="224">
        <v>0</v>
      </c>
      <c r="F45" s="219">
        <v>0</v>
      </c>
      <c r="G45" s="343">
        <f>'Project Budget Overview'!B43</f>
        <v>0</v>
      </c>
      <c r="H45" s="343"/>
      <c r="I45" s="343"/>
      <c r="J45" s="344"/>
      <c r="K45" s="158">
        <f>'Proposal Budget Year 1'!K45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5.9" customHeight="1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43">
        <f>'Project Budget Overview'!B46</f>
        <v>0</v>
      </c>
      <c r="H48" s="343"/>
      <c r="I48" s="343"/>
      <c r="J48" s="344"/>
      <c r="K48" s="158">
        <f>'Proposal Budget Year 1'!K48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2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1'!K50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2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1'!K52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customHeight="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2"/>
        <v>0</v>
      </c>
    </row>
    <row r="54" spans="1:18" ht="23.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1'!K54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customHeight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2"/>
        <v>0</v>
      </c>
    </row>
    <row r="56" spans="1:18" ht="23.1" customHeight="1" thickBot="1" x14ac:dyDescent="0.3">
      <c r="A56" s="550"/>
      <c r="B56" s="381"/>
      <c r="C56" s="195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1'!K56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1'!K58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8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1"/>
      <c r="J60" s="571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586" t="s">
        <v>149</v>
      </c>
      <c r="C61" s="587"/>
      <c r="D61" s="587"/>
      <c r="E61" s="360"/>
      <c r="F61" s="360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2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5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4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3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3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3" t="s">
        <v>74</v>
      </c>
      <c r="C78" s="3" t="s">
        <v>54</v>
      </c>
      <c r="D78" s="347">
        <f t="shared" si="3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4"/>
      <c r="C79" s="3" t="s">
        <v>57</v>
      </c>
      <c r="D79" s="347">
        <f t="shared" si="3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4"/>
      <c r="C80" s="2" t="s">
        <v>244</v>
      </c>
      <c r="D80" s="347">
        <f t="shared" si="3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4"/>
      <c r="C81" s="194">
        <v>773911</v>
      </c>
      <c r="D81" s="347">
        <f t="shared" si="3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5"/>
      <c r="C82" s="3" t="s">
        <v>58</v>
      </c>
      <c r="D82" s="347">
        <f t="shared" si="3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3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3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3"/>
        <v>11</v>
      </c>
      <c r="E85" s="517"/>
      <c r="F85" s="577" t="s">
        <v>135</v>
      </c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9"/>
      <c r="R85" s="55"/>
    </row>
    <row r="86" spans="1:18" x14ac:dyDescent="0.25">
      <c r="A86" s="559"/>
      <c r="B86" s="553"/>
      <c r="C86" s="515"/>
      <c r="D86" s="518">
        <f t="shared" si="3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Budget'!D10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3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3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3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3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3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3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7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569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56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56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570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Budgets'!D55</f>
        <v>0</v>
      </c>
    </row>
    <row r="102" spans="1:18" ht="12.75" customHeight="1" thickBot="1" x14ac:dyDescent="0.3">
      <c r="A102" s="471" t="s">
        <v>163</v>
      </c>
      <c r="B102" s="569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56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56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570"/>
      <c r="C105" s="478"/>
      <c r="D105" s="483"/>
      <c r="E105" s="484"/>
      <c r="F105" s="580" t="s">
        <v>172</v>
      </c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2"/>
      <c r="R105" s="103">
        <f>'Project Subcontractor Budgets'!D54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1'!R106*1.03)</f>
        <v>0</v>
      </c>
    </row>
    <row r="107" spans="1:18" ht="11.25" customHeight="1" thickBot="1" x14ac:dyDescent="0.3">
      <c r="A107" s="39">
        <f>R106</f>
        <v>0</v>
      </c>
      <c r="B107" s="576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5" t="s">
        <v>134</v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7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4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4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4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4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4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201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4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4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4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4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4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4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4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2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2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2.75" hidden="1" customHeight="1" x14ac:dyDescent="0.25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8"/>
      <c r="M135" s="385"/>
      <c r="N135" s="385"/>
      <c r="O135" s="1"/>
      <c r="P135" s="1"/>
      <c r="Q135" s="40"/>
      <c r="R135" s="45"/>
    </row>
    <row r="136" spans="1:18" ht="13.5" hidden="1" customHeight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8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A7:A3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B7:B59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8"/>
  <sheetViews>
    <sheetView topLeftCell="B1" zoomScaleNormal="100" workbookViewId="0">
      <selection activeCell="R37" sqref="R37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88671875" style="161" customWidth="1"/>
    <col min="6" max="6" width="5.66406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Overview'!D17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Overview'!E17</f>
        <v>0</v>
      </c>
      <c r="M3" s="542"/>
      <c r="N3" s="543"/>
      <c r="O3" s="538" t="s">
        <v>26</v>
      </c>
      <c r="P3" s="539"/>
      <c r="Q3" s="539"/>
      <c r="R3" s="131">
        <v>3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588" t="s">
        <v>70</v>
      </c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589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589"/>
      <c r="C7" s="195" t="s">
        <v>201</v>
      </c>
      <c r="D7" s="213" t="s">
        <v>0</v>
      </c>
      <c r="E7" s="226">
        <v>0</v>
      </c>
      <c r="F7" s="227">
        <v>0</v>
      </c>
      <c r="G7" s="383">
        <f>'Project Budget Overview'!B24</f>
        <v>0</v>
      </c>
      <c r="H7" s="343"/>
      <c r="I7" s="343"/>
      <c r="J7" s="344"/>
      <c r="K7" s="214">
        <f>'Proposal Budget Year 2'!K7 * 1.03</f>
        <v>0</v>
      </c>
      <c r="L7" s="215"/>
      <c r="M7" s="216"/>
      <c r="N7" s="215"/>
      <c r="O7" s="5">
        <f>K7*L7</f>
        <v>0</v>
      </c>
      <c r="P7" s="6">
        <f>K7*M7</f>
        <v>0</v>
      </c>
      <c r="Q7" s="7">
        <f>((K7/19.5)*6.6)*N7</f>
        <v>0</v>
      </c>
      <c r="R7" s="217">
        <f t="shared" ref="R7:R59" si="0">SUM(O7:Q7)</f>
        <v>0</v>
      </c>
    </row>
    <row r="8" spans="1:18" ht="23.1" customHeight="1" thickBot="1" x14ac:dyDescent="0.3">
      <c r="A8" s="416"/>
      <c r="B8" s="589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589"/>
      <c r="C9" s="195" t="s">
        <v>201</v>
      </c>
      <c r="D9" s="151" t="s">
        <v>1</v>
      </c>
      <c r="E9" s="224">
        <v>0</v>
      </c>
      <c r="F9" s="219">
        <v>0</v>
      </c>
      <c r="G9" s="383">
        <f>'Project Budget Overview'!B25</f>
        <v>0</v>
      </c>
      <c r="H9" s="343"/>
      <c r="I9" s="343"/>
      <c r="J9" s="344"/>
      <c r="K9" s="158">
        <f>'Proposal Budget Year 2'!K9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589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589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2'!K11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589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589"/>
      <c r="C13" s="195" t="s">
        <v>201</v>
      </c>
      <c r="D13" s="151" t="s">
        <v>3</v>
      </c>
      <c r="E13" s="224">
        <v>0</v>
      </c>
      <c r="F13" s="219">
        <v>0</v>
      </c>
      <c r="G13" s="383">
        <f>'Project Budget Overview'!B27</f>
        <v>0</v>
      </c>
      <c r="H13" s="343"/>
      <c r="I13" s="343"/>
      <c r="J13" s="344"/>
      <c r="K13" s="158">
        <f>'Proposal Budget Year 2'!K13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589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589"/>
      <c r="C15" s="195" t="s">
        <v>201</v>
      </c>
      <c r="D15" s="151" t="s">
        <v>4</v>
      </c>
      <c r="E15" s="224">
        <v>0</v>
      </c>
      <c r="F15" s="219">
        <v>0</v>
      </c>
      <c r="G15" s="343">
        <f>'Project Budget Overview'!B28</f>
        <v>0</v>
      </c>
      <c r="H15" s="343"/>
      <c r="I15" s="343"/>
      <c r="J15" s="344"/>
      <c r="K15" s="158">
        <f>'Proposal Budget Year 2'!K15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416"/>
      <c r="B16" s="589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416"/>
      <c r="B17" s="589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2'!K17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416"/>
      <c r="B18" s="589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416"/>
      <c r="B19" s="589"/>
      <c r="C19" s="195" t="s">
        <v>201</v>
      </c>
      <c r="D19" s="151" t="s">
        <v>213</v>
      </c>
      <c r="E19" s="224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'Proposal Budget Year 2'!K19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416"/>
      <c r="B20" s="589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416"/>
      <c r="B21" s="589"/>
      <c r="C21" s="195" t="s">
        <v>201</v>
      </c>
      <c r="D21" s="151" t="s">
        <v>214</v>
      </c>
      <c r="E21" s="224">
        <v>0</v>
      </c>
      <c r="F21" s="219">
        <v>0</v>
      </c>
      <c r="G21" s="343">
        <f>'Project Budget Overview'!B31</f>
        <v>0</v>
      </c>
      <c r="H21" s="343"/>
      <c r="I21" s="343"/>
      <c r="J21" s="344"/>
      <c r="K21" s="158">
        <f>'Proposal Budget Year 2'!K21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416"/>
      <c r="B22" s="589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416"/>
      <c r="B23" s="589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2'!K23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416"/>
      <c r="B24" s="589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416"/>
      <c r="B25" s="589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2'!K25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416"/>
      <c r="B26" s="589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416"/>
      <c r="B27" s="589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2'!K27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416"/>
      <c r="B28" s="589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416"/>
      <c r="B29" s="589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2'!K29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416"/>
      <c r="B30" s="589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416"/>
      <c r="B31" s="589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2'!K31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416"/>
      <c r="B32" s="589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416"/>
      <c r="B33" s="589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2'!K33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416"/>
      <c r="B34" s="589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416"/>
      <c r="B35" s="589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2'!K35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550">
        <f>R73</f>
        <v>0</v>
      </c>
      <c r="B36" s="589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550"/>
      <c r="B37" s="589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2'!K37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550"/>
      <c r="B38" s="589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550"/>
      <c r="B39" s="589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2'!K39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550"/>
      <c r="B40" s="589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550"/>
      <c r="B41" s="589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2'!K41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550"/>
      <c r="B42" s="589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550"/>
      <c r="B43" s="589"/>
      <c r="C43" s="195" t="s">
        <v>201</v>
      </c>
      <c r="D43" s="151" t="s">
        <v>225</v>
      </c>
      <c r="E43" s="224"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2'!K43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550"/>
      <c r="B44" s="589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550"/>
      <c r="B45" s="589"/>
      <c r="C45" s="195" t="s">
        <v>201</v>
      </c>
      <c r="D45" s="151" t="s">
        <v>226</v>
      </c>
      <c r="E45" s="224"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2'!K45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550"/>
      <c r="B46" s="589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589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589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2'!K48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550"/>
      <c r="B49" s="589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589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2'!K50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550"/>
      <c r="B51" s="589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589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2'!K52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550"/>
      <c r="B53" s="589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550"/>
      <c r="B54" s="589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2'!K54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customHeight="1" thickBot="1" x14ac:dyDescent="0.3">
      <c r="A55" s="550"/>
      <c r="B55" s="589"/>
      <c r="C55" s="198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550"/>
      <c r="B56" s="589"/>
      <c r="C56" s="195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2'!K56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550"/>
      <c r="B57" s="589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550"/>
      <c r="B58" s="589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2'!K58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550"/>
      <c r="B59" s="590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8" customHeight="1" thickBot="1" x14ac:dyDescent="0.3">
      <c r="A60" s="591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1"/>
      <c r="J60" s="571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ht="12.75" customHeight="1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Budget'!E10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Budgets'!E55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Budgets'!E54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2'!R106*1.03)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D47:R47"/>
    <mergeCell ref="D42:K42"/>
    <mergeCell ref="D44:K44"/>
    <mergeCell ref="D46:K46"/>
    <mergeCell ref="D49:K49"/>
    <mergeCell ref="G27:J27"/>
    <mergeCell ref="G29:J29"/>
    <mergeCell ref="G48:J48"/>
    <mergeCell ref="G31:J31"/>
    <mergeCell ref="G33:J33"/>
    <mergeCell ref="G35:J35"/>
    <mergeCell ref="D36:K36"/>
    <mergeCell ref="G69:Q69"/>
    <mergeCell ref="D68:E68"/>
    <mergeCell ref="G68:Q68"/>
    <mergeCell ref="F82:Q82"/>
    <mergeCell ref="B71:Q71"/>
    <mergeCell ref="C72:Q72"/>
    <mergeCell ref="C69:E69"/>
    <mergeCell ref="I60:R60"/>
    <mergeCell ref="F81:Q81"/>
    <mergeCell ref="D75:E75"/>
    <mergeCell ref="D76:E76"/>
    <mergeCell ref="D74:R74"/>
    <mergeCell ref="F80:Q80"/>
    <mergeCell ref="D81:E81"/>
    <mergeCell ref="D77:E77"/>
    <mergeCell ref="D78:E78"/>
    <mergeCell ref="F78:Q78"/>
    <mergeCell ref="F77:Q77"/>
    <mergeCell ref="D64:E64"/>
    <mergeCell ref="G64:Q64"/>
    <mergeCell ref="D65:E65"/>
    <mergeCell ref="G65:Q65"/>
    <mergeCell ref="D66:E66"/>
    <mergeCell ref="G66:Q66"/>
    <mergeCell ref="A90:A97"/>
    <mergeCell ref="D95:E95"/>
    <mergeCell ref="F96:Q96"/>
    <mergeCell ref="D133:F133"/>
    <mergeCell ref="F122:Q122"/>
    <mergeCell ref="B125:Q125"/>
    <mergeCell ref="D119:E119"/>
    <mergeCell ref="D120:E120"/>
    <mergeCell ref="D121:E121"/>
    <mergeCell ref="D122:E122"/>
    <mergeCell ref="D123:E123"/>
    <mergeCell ref="D124:E124"/>
    <mergeCell ref="F123:Q123"/>
    <mergeCell ref="F124:Q124"/>
    <mergeCell ref="B126:R126"/>
    <mergeCell ref="B132:R132"/>
    <mergeCell ref="B127:B130"/>
    <mergeCell ref="C127:C130"/>
    <mergeCell ref="O128:Q128"/>
    <mergeCell ref="D129:E129"/>
    <mergeCell ref="F129:N129"/>
    <mergeCell ref="D130:E130"/>
    <mergeCell ref="F130:N130"/>
    <mergeCell ref="C98:C101"/>
    <mergeCell ref="A7:A35"/>
    <mergeCell ref="A36:A73"/>
    <mergeCell ref="D26:K26"/>
    <mergeCell ref="D67:E67"/>
    <mergeCell ref="G67:Q67"/>
    <mergeCell ref="B63:B69"/>
    <mergeCell ref="B73:Q73"/>
    <mergeCell ref="B61:Q61"/>
    <mergeCell ref="A74:A89"/>
    <mergeCell ref="G86:Q86"/>
    <mergeCell ref="F89:Q89"/>
    <mergeCell ref="D80:E80"/>
    <mergeCell ref="B83:B87"/>
    <mergeCell ref="F79:Q79"/>
    <mergeCell ref="C85:C86"/>
    <mergeCell ref="F83:Q83"/>
    <mergeCell ref="F84:Q84"/>
    <mergeCell ref="B62:Q62"/>
    <mergeCell ref="B78:B82"/>
    <mergeCell ref="D18:K18"/>
    <mergeCell ref="D20:K20"/>
    <mergeCell ref="D10:K10"/>
    <mergeCell ref="D12:K12"/>
    <mergeCell ref="D14:K14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D82:E82"/>
    <mergeCell ref="D79:E79"/>
    <mergeCell ref="F75:Q75"/>
    <mergeCell ref="F76:Q76"/>
    <mergeCell ref="D70:Q70"/>
    <mergeCell ref="D63:R63"/>
    <mergeCell ref="F110:Q110"/>
    <mergeCell ref="D114:E114"/>
    <mergeCell ref="D115:E115"/>
    <mergeCell ref="F114:Q114"/>
    <mergeCell ref="F115:Q115"/>
    <mergeCell ref="F91:Q91"/>
    <mergeCell ref="F95:Q95"/>
    <mergeCell ref="F92:Q92"/>
    <mergeCell ref="F93:Q93"/>
    <mergeCell ref="F94:Q94"/>
    <mergeCell ref="D94:E94"/>
    <mergeCell ref="D93:E93"/>
    <mergeCell ref="D91:E91"/>
    <mergeCell ref="D96:E96"/>
    <mergeCell ref="D112:E112"/>
    <mergeCell ref="D113:E113"/>
    <mergeCell ref="F106:Q106"/>
    <mergeCell ref="B97:Q97"/>
    <mergeCell ref="B138:Q138"/>
    <mergeCell ref="A131:Q131"/>
    <mergeCell ref="A126:A129"/>
    <mergeCell ref="B137:Q137"/>
    <mergeCell ref="O129:Q129"/>
    <mergeCell ref="J136:K136"/>
    <mergeCell ref="G134:J134"/>
    <mergeCell ref="K134:Q134"/>
    <mergeCell ref="D98:E101"/>
    <mergeCell ref="G133:H133"/>
    <mergeCell ref="M135:N135"/>
    <mergeCell ref="A132:A134"/>
    <mergeCell ref="C133:C134"/>
    <mergeCell ref="B133:B134"/>
    <mergeCell ref="M136:N136"/>
    <mergeCell ref="J135:K135"/>
    <mergeCell ref="A98:A100"/>
    <mergeCell ref="D134:F134"/>
    <mergeCell ref="O130:Q130"/>
    <mergeCell ref="D118:E118"/>
    <mergeCell ref="F119:Q119"/>
    <mergeCell ref="F120:Q120"/>
    <mergeCell ref="F121:Q121"/>
    <mergeCell ref="C102:C105"/>
    <mergeCell ref="I133:Q133"/>
    <mergeCell ref="D127:N127"/>
    <mergeCell ref="O127:Q127"/>
    <mergeCell ref="D128:E128"/>
    <mergeCell ref="D117:E117"/>
    <mergeCell ref="F128:N128"/>
    <mergeCell ref="A120:A125"/>
    <mergeCell ref="A102:A104"/>
    <mergeCell ref="A110:A119"/>
    <mergeCell ref="F117:Q117"/>
    <mergeCell ref="F118:Q118"/>
    <mergeCell ref="D116:E116"/>
    <mergeCell ref="F116:Q116"/>
    <mergeCell ref="F111:Q111"/>
    <mergeCell ref="F112:Q112"/>
    <mergeCell ref="F113:Q113"/>
    <mergeCell ref="D110:E110"/>
    <mergeCell ref="D111:E111"/>
    <mergeCell ref="A108:B109"/>
    <mergeCell ref="C108:Q108"/>
    <mergeCell ref="D102:E105"/>
    <mergeCell ref="F87:Q87"/>
    <mergeCell ref="D87:E87"/>
    <mergeCell ref="D83:E83"/>
    <mergeCell ref="D85:E86"/>
    <mergeCell ref="D84:E84"/>
    <mergeCell ref="F85:Q85"/>
    <mergeCell ref="B107:Q107"/>
    <mergeCell ref="D106:E106"/>
    <mergeCell ref="C109:Q109"/>
    <mergeCell ref="B102:B105"/>
    <mergeCell ref="F98:Q100"/>
    <mergeCell ref="F101:Q101"/>
    <mergeCell ref="F102:Q104"/>
    <mergeCell ref="F105:Q105"/>
    <mergeCell ref="B98:B101"/>
    <mergeCell ref="D89:E89"/>
    <mergeCell ref="D92:E92"/>
    <mergeCell ref="F90:Q90"/>
    <mergeCell ref="D90:E90"/>
    <mergeCell ref="D88:E88"/>
    <mergeCell ref="F88:Q88"/>
    <mergeCell ref="D51:K51"/>
    <mergeCell ref="D53:K53"/>
    <mergeCell ref="D55:K55"/>
    <mergeCell ref="B60:D60"/>
    <mergeCell ref="D38:K38"/>
    <mergeCell ref="D40:K40"/>
    <mergeCell ref="G37:J37"/>
    <mergeCell ref="G39:J39"/>
    <mergeCell ref="G41:J41"/>
    <mergeCell ref="G43:J43"/>
    <mergeCell ref="G45:J45"/>
    <mergeCell ref="G56:J56"/>
    <mergeCell ref="G58:J58"/>
    <mergeCell ref="G50:J50"/>
    <mergeCell ref="G52:J52"/>
    <mergeCell ref="D57:K57"/>
    <mergeCell ref="D59:K59"/>
    <mergeCell ref="G54:J54"/>
    <mergeCell ref="B5:B59"/>
    <mergeCell ref="E5:F5"/>
    <mergeCell ref="G5:R5"/>
    <mergeCell ref="G6:R6"/>
    <mergeCell ref="G7:J7"/>
    <mergeCell ref="D8:K8"/>
    <mergeCell ref="G19:J19"/>
    <mergeCell ref="G21:J21"/>
    <mergeCell ref="G23:J23"/>
    <mergeCell ref="G25:J25"/>
    <mergeCell ref="D28:K28"/>
    <mergeCell ref="D30:K30"/>
    <mergeCell ref="D32:K32"/>
    <mergeCell ref="D34:K34"/>
    <mergeCell ref="G9:J9"/>
    <mergeCell ref="G11:J11"/>
    <mergeCell ref="G13:J13"/>
    <mergeCell ref="G15:J15"/>
    <mergeCell ref="G17:J17"/>
    <mergeCell ref="D16:K16"/>
    <mergeCell ref="D22:K22"/>
    <mergeCell ref="D24:K24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8"/>
  <sheetViews>
    <sheetView zoomScaleNormal="100" workbookViewId="0">
      <selection activeCell="B7" sqref="B7:B59"/>
    </sheetView>
  </sheetViews>
  <sheetFormatPr defaultColWidth="9.109375" defaultRowHeight="13.2" x14ac:dyDescent="0.25"/>
  <cols>
    <col min="1" max="1" width="20.88671875" style="165" customWidth="1"/>
    <col min="2" max="2" width="36.10937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6.10937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Overview'!D18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Overview'!E18</f>
        <v>0</v>
      </c>
      <c r="M3" s="542"/>
      <c r="N3" s="543"/>
      <c r="O3" s="538" t="s">
        <v>26</v>
      </c>
      <c r="P3" s="539"/>
      <c r="Q3" s="539"/>
      <c r="R3" s="131">
        <v>4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213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3'!K7*1.03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'Proposal Budget Year 3'!K9*1.03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43">
        <f>'Project Budget Overview'!B26</f>
        <v>0</v>
      </c>
      <c r="H11" s="343"/>
      <c r="I11" s="343"/>
      <c r="J11" s="344"/>
      <c r="K11" s="158">
        <f>'Proposal Budget Year 3'!K11*1.03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'Proposal Budget Year 3'!K13*1.03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19">
        <v>0</v>
      </c>
      <c r="G15" s="383">
        <f>'Project Budget Overview'!B28</f>
        <v>0</v>
      </c>
      <c r="H15" s="343"/>
      <c r="I15" s="343"/>
      <c r="J15" s="344"/>
      <c r="K15" s="158">
        <f>'Proposal Budget Year 3'!K15*1.03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43">
        <f>'Project Budget Overview'!B29</f>
        <v>0</v>
      </c>
      <c r="H17" s="343"/>
      <c r="I17" s="343"/>
      <c r="J17" s="344"/>
      <c r="K17" s="158">
        <f>'Proposal Budget Year 3'!K17*1.03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'Proposal Budget Year 3'!K19*1.03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3'!K21*1.03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3'!K23*1.03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3'!K25*1.03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3'!K27*1.03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3'!K29*1.03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3'!K31*1.03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3'!K33*1.03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3'!K35*1.03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3'!K37*1.03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3'!K39*1.03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3'!K41*1.03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550"/>
      <c r="B43" s="381"/>
      <c r="C43" s="195" t="s">
        <v>201</v>
      </c>
      <c r="D43" s="151" t="s">
        <v>225</v>
      </c>
      <c r="E43" s="224"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3'!K43*1.03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550"/>
      <c r="B45" s="381"/>
      <c r="C45" s="195" t="s">
        <v>201</v>
      </c>
      <c r="D45" s="151" t="s">
        <v>226</v>
      </c>
      <c r="E45" s="224"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3'!K45*1.03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3'!K48*1.03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3'!K50*1.03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3'!K52*1.03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3'!K54*1.03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customHeight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550"/>
      <c r="B56" s="381"/>
      <c r="C56" s="203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3'!K56*1.03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3'!K58*1.03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7.25" customHeight="1" thickBot="1" x14ac:dyDescent="0.3">
      <c r="A60" s="591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555"/>
      <c r="F87" s="592" t="s">
        <v>246</v>
      </c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4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Budget'!F10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Budgets'!F55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Budgets'!F54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3'!R106*1.03)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E5:F5"/>
    <mergeCell ref="G5:R5"/>
    <mergeCell ref="G43:J43"/>
    <mergeCell ref="G45:J45"/>
    <mergeCell ref="G56:J56"/>
    <mergeCell ref="G58:J58"/>
    <mergeCell ref="G6:R6"/>
    <mergeCell ref="G7:J7"/>
    <mergeCell ref="G9:J9"/>
    <mergeCell ref="G11:J11"/>
    <mergeCell ref="G13:J13"/>
    <mergeCell ref="G15:J15"/>
    <mergeCell ref="G17:J17"/>
    <mergeCell ref="G19:J19"/>
    <mergeCell ref="G21:J21"/>
    <mergeCell ref="D8:K8"/>
    <mergeCell ref="D10:K10"/>
    <mergeCell ref="D12:K12"/>
    <mergeCell ref="F94:Q94"/>
    <mergeCell ref="B73:Q73"/>
    <mergeCell ref="F87:Q87"/>
    <mergeCell ref="B83:B87"/>
    <mergeCell ref="D87:E87"/>
    <mergeCell ref="D116:E116"/>
    <mergeCell ref="F116:Q116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8:Q68"/>
    <mergeCell ref="F91:Q91"/>
    <mergeCell ref="F92:Q92"/>
    <mergeCell ref="D84:E84"/>
    <mergeCell ref="A7:A35"/>
    <mergeCell ref="A36:A73"/>
    <mergeCell ref="D47:R47"/>
    <mergeCell ref="D57:K57"/>
    <mergeCell ref="D59:K59"/>
    <mergeCell ref="D38:K38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32:K32"/>
    <mergeCell ref="D34:K34"/>
    <mergeCell ref="D36:K36"/>
    <mergeCell ref="D49:K49"/>
    <mergeCell ref="D51:K51"/>
    <mergeCell ref="G37:J37"/>
    <mergeCell ref="G39:J39"/>
    <mergeCell ref="G41:J41"/>
    <mergeCell ref="B7:B59"/>
    <mergeCell ref="F118:Q118"/>
    <mergeCell ref="F119:Q119"/>
    <mergeCell ref="F106:Q106"/>
    <mergeCell ref="D117:E117"/>
    <mergeCell ref="D118:E118"/>
    <mergeCell ref="F120:Q120"/>
    <mergeCell ref="C109:Q109"/>
    <mergeCell ref="B125:Q125"/>
    <mergeCell ref="F95:Q95"/>
    <mergeCell ref="F96:Q96"/>
    <mergeCell ref="D119:E119"/>
    <mergeCell ref="D106:E106"/>
    <mergeCell ref="D95:E95"/>
    <mergeCell ref="D96:E96"/>
    <mergeCell ref="F98:Q100"/>
    <mergeCell ref="F101:Q101"/>
    <mergeCell ref="F105:Q105"/>
    <mergeCell ref="B107:Q107"/>
    <mergeCell ref="A108:B109"/>
    <mergeCell ref="C108:Q108"/>
    <mergeCell ref="A98:A100"/>
    <mergeCell ref="B98:B101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B133:B134"/>
    <mergeCell ref="C133:C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2:Q104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74:A89"/>
    <mergeCell ref="D74:R74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85:Q85"/>
    <mergeCell ref="D85:E86"/>
    <mergeCell ref="D80:E80"/>
    <mergeCell ref="F80:Q80"/>
    <mergeCell ref="D81:E81"/>
    <mergeCell ref="F81:Q81"/>
    <mergeCell ref="D93:E93"/>
    <mergeCell ref="D94:E94"/>
    <mergeCell ref="F93:Q93"/>
    <mergeCell ref="D83:E83"/>
    <mergeCell ref="D4:J4"/>
    <mergeCell ref="B78:B82"/>
    <mergeCell ref="B60:D60"/>
    <mergeCell ref="K60:R60"/>
    <mergeCell ref="G69:Q69"/>
    <mergeCell ref="C69:E69"/>
    <mergeCell ref="G23:J23"/>
    <mergeCell ref="G25:J25"/>
    <mergeCell ref="G27:J27"/>
    <mergeCell ref="G29:J29"/>
    <mergeCell ref="G31:J31"/>
    <mergeCell ref="G33:J33"/>
    <mergeCell ref="G35:J35"/>
    <mergeCell ref="G48:J48"/>
    <mergeCell ref="F75:Q75"/>
    <mergeCell ref="F76:Q76"/>
    <mergeCell ref="D82:E82"/>
    <mergeCell ref="F79:Q79"/>
    <mergeCell ref="F82:Q82"/>
    <mergeCell ref="D78:E78"/>
    <mergeCell ref="D79:E79"/>
    <mergeCell ref="F77:Q77"/>
    <mergeCell ref="F78:Q78"/>
    <mergeCell ref="G50:J50"/>
    <mergeCell ref="D88:E88"/>
    <mergeCell ref="F88:Q88"/>
    <mergeCell ref="D70:Q70"/>
    <mergeCell ref="B71:Q71"/>
    <mergeCell ref="C72:Q72"/>
    <mergeCell ref="F83:Q83"/>
    <mergeCell ref="F84:Q84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0:K40"/>
    <mergeCell ref="D42:K42"/>
    <mergeCell ref="D44:K44"/>
    <mergeCell ref="D46:K46"/>
    <mergeCell ref="D53:K53"/>
    <mergeCell ref="D55:K55"/>
    <mergeCell ref="G52:J52"/>
    <mergeCell ref="G54:J54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8"/>
  <sheetViews>
    <sheetView zoomScaleNormal="100" workbookViewId="0">
      <selection activeCell="C4" sqref="C4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7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Overview'!D19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Overview'!E19</f>
        <v>0</v>
      </c>
      <c r="M3" s="542"/>
      <c r="N3" s="543"/>
      <c r="O3" s="538" t="s">
        <v>26</v>
      </c>
      <c r="P3" s="539"/>
      <c r="Q3" s="539"/>
      <c r="R3" s="131">
        <v>5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4'!K7*1.03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83">
        <f>'Project Budget Overview'!B25</f>
        <v>0</v>
      </c>
      <c r="H9" s="343"/>
      <c r="I9" s="343"/>
      <c r="J9" s="344"/>
      <c r="K9" s="158">
        <f>'Proposal Budget Year 4'!K9*1.03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4'!K11*1.03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83">
        <f>'Project Budget Overview'!B27</f>
        <v>0</v>
      </c>
      <c r="H13" s="343"/>
      <c r="I13" s="343"/>
      <c r="J13" s="344"/>
      <c r="K13" s="158">
        <f>'Proposal Budget Year 4'!K13*1.03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19">
        <v>0</v>
      </c>
      <c r="G15" s="383">
        <f>'Project Budget Overview'!B28</f>
        <v>0</v>
      </c>
      <c r="H15" s="343"/>
      <c r="I15" s="343"/>
      <c r="J15" s="344"/>
      <c r="K15" s="158">
        <f>'Proposal Budget Year 4'!K15*1.03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4'!K17*1.03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83">
        <f>'Project Budget Overview'!B30</f>
        <v>0</v>
      </c>
      <c r="H19" s="343"/>
      <c r="I19" s="343"/>
      <c r="J19" s="344"/>
      <c r="K19" s="158">
        <f>'Proposal Budget Year 4'!K19*1.03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4'!K21*1.03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4'!K23*1.03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43">
        <f>'Project Budget Overview'!B33</f>
        <v>0</v>
      </c>
      <c r="H25" s="343"/>
      <c r="I25" s="343"/>
      <c r="J25" s="344"/>
      <c r="K25" s="158">
        <f>'Proposal Budget Year 4'!K25*1.03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4'!K27*1.03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4'!K29*1.03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4'!K31*1.03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4'!K33*1.03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4'!K35*1.03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4'!K37*1.03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4'!K39*1.03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4'!K41*1.03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550"/>
      <c r="B43" s="381"/>
      <c r="C43" s="195" t="s">
        <v>201</v>
      </c>
      <c r="D43" s="151" t="s">
        <v>225</v>
      </c>
      <c r="E43" s="224">
        <f>'Project Budget Overview'!B42</f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4'!K43*1.03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550"/>
      <c r="B45" s="381"/>
      <c r="C45" s="195" t="s">
        <v>201</v>
      </c>
      <c r="D45" s="151" t="s">
        <v>226</v>
      </c>
      <c r="E45" s="224">
        <f>'Project Budget Overview'!B43</f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4'!K45*1.03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25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4'!K48*1.03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4'!K50*1.03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4'!K52*1.03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4'!K54*1.03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3">
        <f t="shared" si="1"/>
        <v>0</v>
      </c>
    </row>
    <row r="56" spans="1:18" ht="23.25" customHeight="1" thickBot="1" x14ac:dyDescent="0.3">
      <c r="A56" s="550"/>
      <c r="B56" s="381"/>
      <c r="C56" s="203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4'!K56*1.03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25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4'!K58*1.03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5.75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254"/>
      <c r="L60" s="255"/>
      <c r="M60" s="170"/>
      <c r="N60" s="256"/>
      <c r="O60" s="257"/>
      <c r="P60" s="257"/>
      <c r="Q60" s="257"/>
      <c r="R60" s="258"/>
    </row>
    <row r="61" spans="1:18" x14ac:dyDescent="0.25">
      <c r="A61" s="550"/>
      <c r="B61" s="586" t="s">
        <v>149</v>
      </c>
      <c r="C61" s="587"/>
      <c r="D61" s="587"/>
      <c r="E61" s="360"/>
      <c r="F61" s="360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/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92" t="s">
        <v>246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Budget'!G10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D87+1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/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7">
        <f t="shared" si="2"/>
        <v>19</v>
      </c>
      <c r="E95" s="348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603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597" t="s">
        <v>125</v>
      </c>
      <c r="E98" s="598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599"/>
      <c r="E99" s="600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599"/>
      <c r="E100" s="600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601"/>
      <c r="E101" s="602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Budgets'!G55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Budgets'!G54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4'!R106*1.03)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3">
    <mergeCell ref="E5:F5"/>
    <mergeCell ref="G5:R5"/>
    <mergeCell ref="D53:K53"/>
    <mergeCell ref="D55:K55"/>
    <mergeCell ref="D70:Q70"/>
    <mergeCell ref="F116:Q116"/>
    <mergeCell ref="B73:Q73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9:Q69"/>
    <mergeCell ref="C69:E69"/>
    <mergeCell ref="B83:B87"/>
    <mergeCell ref="F80:Q80"/>
    <mergeCell ref="D78:E78"/>
    <mergeCell ref="A74:A89"/>
    <mergeCell ref="G6:R6"/>
    <mergeCell ref="G7:J7"/>
    <mergeCell ref="G9:J9"/>
    <mergeCell ref="G11:J11"/>
    <mergeCell ref="G13:J13"/>
    <mergeCell ref="G15:J15"/>
    <mergeCell ref="G17:J17"/>
    <mergeCell ref="D87:E87"/>
    <mergeCell ref="G48:J48"/>
    <mergeCell ref="G50:J50"/>
    <mergeCell ref="G52:J52"/>
    <mergeCell ref="G54:J54"/>
    <mergeCell ref="B60:D60"/>
    <mergeCell ref="G19:J19"/>
    <mergeCell ref="G21:J21"/>
    <mergeCell ref="G23:J23"/>
    <mergeCell ref="C85:C86"/>
    <mergeCell ref="D89:E89"/>
    <mergeCell ref="G37:J37"/>
    <mergeCell ref="G39:J39"/>
    <mergeCell ref="B7:B59"/>
    <mergeCell ref="D49:K49"/>
    <mergeCell ref="D59:K59"/>
    <mergeCell ref="F118:Q118"/>
    <mergeCell ref="F119:Q119"/>
    <mergeCell ref="F106:Q106"/>
    <mergeCell ref="D117:E117"/>
    <mergeCell ref="D118:E118"/>
    <mergeCell ref="F120:Q120"/>
    <mergeCell ref="C109:Q109"/>
    <mergeCell ref="D79:E79"/>
    <mergeCell ref="F77:Q77"/>
    <mergeCell ref="F78:Q78"/>
    <mergeCell ref="D83:E83"/>
    <mergeCell ref="D84:E84"/>
    <mergeCell ref="F83:Q83"/>
    <mergeCell ref="D91:E91"/>
    <mergeCell ref="D92:E92"/>
    <mergeCell ref="F85:Q85"/>
    <mergeCell ref="D85:E86"/>
    <mergeCell ref="D81:E81"/>
    <mergeCell ref="F81:Q81"/>
    <mergeCell ref="D93:E93"/>
    <mergeCell ref="F92:Q92"/>
    <mergeCell ref="F79:Q79"/>
    <mergeCell ref="F93:Q93"/>
    <mergeCell ref="F94:Q94"/>
    <mergeCell ref="F95:Q95"/>
    <mergeCell ref="F96:Q96"/>
    <mergeCell ref="D119:E119"/>
    <mergeCell ref="D106:E106"/>
    <mergeCell ref="D95:E95"/>
    <mergeCell ref="D96:E96"/>
    <mergeCell ref="F98:Q100"/>
    <mergeCell ref="F102:Q104"/>
    <mergeCell ref="F105:Q105"/>
    <mergeCell ref="B107:Q107"/>
    <mergeCell ref="A108:B109"/>
    <mergeCell ref="C108:Q108"/>
    <mergeCell ref="A98:A100"/>
    <mergeCell ref="B98:B101"/>
    <mergeCell ref="D116:E116"/>
    <mergeCell ref="D94:E94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24:Q124"/>
    <mergeCell ref="B125:Q125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1:Q101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A90:A97"/>
    <mergeCell ref="F87:Q87"/>
    <mergeCell ref="D82:E82"/>
    <mergeCell ref="F82:Q82"/>
    <mergeCell ref="F91:Q91"/>
    <mergeCell ref="F84:Q84"/>
    <mergeCell ref="D88:E88"/>
    <mergeCell ref="F88:Q88"/>
    <mergeCell ref="G86:Q86"/>
    <mergeCell ref="F89:Q89"/>
    <mergeCell ref="F90:Q90"/>
    <mergeCell ref="D90:E90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0:E80"/>
    <mergeCell ref="D8:K8"/>
    <mergeCell ref="D10:K10"/>
    <mergeCell ref="D12:K12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74:R74"/>
    <mergeCell ref="D75:E75"/>
    <mergeCell ref="D76:E76"/>
    <mergeCell ref="D77:E77"/>
    <mergeCell ref="F75:Q75"/>
    <mergeCell ref="F76:Q76"/>
    <mergeCell ref="D47:R47"/>
    <mergeCell ref="C72:Q72"/>
    <mergeCell ref="D57:K57"/>
    <mergeCell ref="G43:J43"/>
    <mergeCell ref="G45:J45"/>
    <mergeCell ref="G56:J56"/>
    <mergeCell ref="G58:J58"/>
    <mergeCell ref="A7:A35"/>
    <mergeCell ref="D38:K38"/>
    <mergeCell ref="D40:K40"/>
    <mergeCell ref="D42:K42"/>
    <mergeCell ref="D44:K44"/>
    <mergeCell ref="D46:K46"/>
    <mergeCell ref="G25:J25"/>
    <mergeCell ref="G27:J27"/>
    <mergeCell ref="G29:J29"/>
    <mergeCell ref="G31:J31"/>
    <mergeCell ref="G33:J33"/>
    <mergeCell ref="A36:A73"/>
    <mergeCell ref="G35:J35"/>
    <mergeCell ref="D32:K32"/>
    <mergeCell ref="D34:K34"/>
    <mergeCell ref="D36:K36"/>
    <mergeCell ref="B71:Q71"/>
    <mergeCell ref="G68:Q68"/>
    <mergeCell ref="D51:K51"/>
    <mergeCell ref="G41:J41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D7E682-484F-4714-BE3B-8B17F8C4F37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BFCE298E-4256-4550-836D-72BEC94BF4C6"/>
    <ds:schemaRef ds:uri="http://schemas.microsoft.com/office/infopath/2007/PartnerControls"/>
    <ds:schemaRef ds:uri="http://www.w3.org/XML/1998/namespace"/>
    <ds:schemaRef ds:uri="http://purl.org/dc/elements/1.1/"/>
    <ds:schemaRef ds:uri="32d29818-a325-49d3-b6eb-f44b68463d2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Ludmilla Champagne</cp:lastModifiedBy>
  <cp:lastPrinted>2016-06-27T18:54:46Z</cp:lastPrinted>
  <dcterms:created xsi:type="dcterms:W3CDTF">2000-12-20T18:51:20Z</dcterms:created>
  <dcterms:modified xsi:type="dcterms:W3CDTF">2024-03-20T20:05:46Z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